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wykesra\Desktop\"/>
    </mc:Choice>
  </mc:AlternateContent>
  <xr:revisionPtr revIDLastSave="0" documentId="8_{C99DE87B-314D-41C2-8FD7-CBF91F23E0FD}" xr6:coauthVersionLast="47" xr6:coauthVersionMax="47" xr10:uidLastSave="{00000000-0000-0000-0000-000000000000}"/>
  <bookViews>
    <workbookView xWindow="29940" yWindow="-2265" windowWidth="12150" windowHeight="20715" activeTab="1" xr2:uid="{2E4546F5-E7EF-4197-B800-C60F942CF33D}"/>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9" i="2" l="1"/>
  <c r="T99" i="2"/>
  <c r="S99" i="2"/>
  <c r="R99" i="2"/>
  <c r="Q99" i="2"/>
  <c r="P99" i="2"/>
  <c r="O99" i="2"/>
  <c r="N99" i="2"/>
  <c r="M99" i="2"/>
  <c r="L99" i="2"/>
  <c r="K99" i="2"/>
  <c r="J99" i="2"/>
  <c r="I99" i="2"/>
  <c r="H99" i="2"/>
  <c r="G99" i="2"/>
  <c r="F99" i="2"/>
  <c r="E99" i="2"/>
  <c r="D99" i="2"/>
  <c r="C99" i="2"/>
  <c r="B99" i="2"/>
  <c r="V98" i="2"/>
  <c r="V97" i="2"/>
  <c r="V96" i="2"/>
  <c r="V99" i="2" s="1"/>
  <c r="U94" i="2"/>
  <c r="T94" i="2"/>
  <c r="S94" i="2"/>
  <c r="R94" i="2"/>
  <c r="Q94" i="2"/>
  <c r="P94" i="2"/>
  <c r="O94" i="2"/>
  <c r="N94" i="2"/>
  <c r="M94" i="2"/>
  <c r="L94" i="2"/>
  <c r="K94" i="2"/>
  <c r="J94" i="2"/>
  <c r="I94" i="2"/>
  <c r="H94" i="2"/>
  <c r="G94" i="2"/>
  <c r="F94" i="2"/>
  <c r="E94" i="2"/>
  <c r="D94" i="2"/>
  <c r="C94" i="2"/>
  <c r="B94" i="2"/>
  <c r="V93" i="2"/>
  <c r="V92" i="2"/>
  <c r="V91" i="2"/>
  <c r="V90" i="2"/>
  <c r="V89" i="2"/>
  <c r="U87" i="2"/>
  <c r="T87" i="2"/>
  <c r="S87" i="2"/>
  <c r="R87" i="2"/>
  <c r="Q87" i="2"/>
  <c r="P87" i="2"/>
  <c r="O87" i="2"/>
  <c r="N87" i="2"/>
  <c r="M87" i="2"/>
  <c r="L87" i="2"/>
  <c r="K87" i="2"/>
  <c r="J87" i="2"/>
  <c r="I87" i="2"/>
  <c r="H87" i="2"/>
  <c r="G87" i="2"/>
  <c r="F87" i="2"/>
  <c r="E87" i="2"/>
  <c r="D87" i="2"/>
  <c r="C87" i="2"/>
  <c r="B87" i="2"/>
  <c r="V86" i="2"/>
  <c r="V85" i="2"/>
  <c r="V84" i="2"/>
  <c r="V83" i="2"/>
  <c r="U81" i="2"/>
  <c r="T81" i="2"/>
  <c r="S81" i="2"/>
  <c r="R81" i="2"/>
  <c r="Q81" i="2"/>
  <c r="P81" i="2"/>
  <c r="O81" i="2"/>
  <c r="N81" i="2"/>
  <c r="M81" i="2"/>
  <c r="L81" i="2"/>
  <c r="K81" i="2"/>
  <c r="J81" i="2"/>
  <c r="I81" i="2"/>
  <c r="H81" i="2"/>
  <c r="G81" i="2"/>
  <c r="F81" i="2"/>
  <c r="E81" i="2"/>
  <c r="D81" i="2"/>
  <c r="C81" i="2"/>
  <c r="B81" i="2"/>
  <c r="V80" i="2"/>
  <c r="V79" i="2"/>
  <c r="V78" i="2"/>
  <c r="V77" i="2"/>
  <c r="V76" i="2"/>
  <c r="V75" i="2"/>
  <c r="U73" i="2"/>
  <c r="T73" i="2"/>
  <c r="S73" i="2"/>
  <c r="R73" i="2"/>
  <c r="Q73" i="2"/>
  <c r="P73" i="2"/>
  <c r="O73" i="2"/>
  <c r="N73" i="2"/>
  <c r="M73" i="2"/>
  <c r="L73" i="2"/>
  <c r="K73" i="2"/>
  <c r="J73" i="2"/>
  <c r="I73" i="2"/>
  <c r="H73" i="2"/>
  <c r="G73" i="2"/>
  <c r="F73" i="2"/>
  <c r="E73" i="2"/>
  <c r="D73" i="2"/>
  <c r="C73" i="2"/>
  <c r="B73" i="2"/>
  <c r="V72" i="2"/>
  <c r="V71" i="2"/>
  <c r="V70" i="2"/>
  <c r="V69" i="2"/>
  <c r="V67" i="2"/>
  <c r="V66" i="2"/>
  <c r="U64" i="2"/>
  <c r="T64" i="2"/>
  <c r="S64" i="2"/>
  <c r="R64" i="2"/>
  <c r="Q64" i="2"/>
  <c r="P64" i="2"/>
  <c r="O64" i="2"/>
  <c r="N64" i="2"/>
  <c r="M64" i="2"/>
  <c r="L64" i="2"/>
  <c r="K64" i="2"/>
  <c r="J64" i="2"/>
  <c r="I64" i="2"/>
  <c r="H64" i="2"/>
  <c r="G64" i="2"/>
  <c r="F64" i="2"/>
  <c r="E64" i="2"/>
  <c r="D64" i="2"/>
  <c r="C64" i="2"/>
  <c r="B64" i="2"/>
  <c r="V63" i="2"/>
  <c r="V62" i="2"/>
  <c r="V61" i="2"/>
  <c r="V60" i="2"/>
  <c r="V59" i="2"/>
  <c r="V64" i="2" s="1"/>
  <c r="U57" i="2"/>
  <c r="T57" i="2"/>
  <c r="S57" i="2"/>
  <c r="R57" i="2"/>
  <c r="Q57" i="2"/>
  <c r="P57" i="2"/>
  <c r="O57" i="2"/>
  <c r="N57" i="2"/>
  <c r="M57" i="2"/>
  <c r="L57" i="2"/>
  <c r="K57" i="2"/>
  <c r="J57" i="2"/>
  <c r="I57" i="2"/>
  <c r="H57" i="2"/>
  <c r="G57" i="2"/>
  <c r="F57" i="2"/>
  <c r="E57" i="2"/>
  <c r="D57" i="2"/>
  <c r="C57" i="2"/>
  <c r="B57" i="2"/>
  <c r="V56" i="2"/>
  <c r="V55" i="2"/>
  <c r="V54" i="2"/>
  <c r="V57" i="2" s="1"/>
  <c r="U52" i="2"/>
  <c r="T52" i="2"/>
  <c r="S52" i="2"/>
  <c r="R52" i="2"/>
  <c r="Q52" i="2"/>
  <c r="P52" i="2"/>
  <c r="O52" i="2"/>
  <c r="N52" i="2"/>
  <c r="M52" i="2"/>
  <c r="L52" i="2"/>
  <c r="K52" i="2"/>
  <c r="J52" i="2"/>
  <c r="I52" i="2"/>
  <c r="H52" i="2"/>
  <c r="G52" i="2"/>
  <c r="F52" i="2"/>
  <c r="E52" i="2"/>
  <c r="D52" i="2"/>
  <c r="C52" i="2"/>
  <c r="B52" i="2"/>
  <c r="V51" i="2"/>
  <c r="V50" i="2"/>
  <c r="V49" i="2"/>
  <c r="V48" i="2"/>
  <c r="V47" i="2"/>
  <c r="V46" i="2"/>
  <c r="U44" i="2"/>
  <c r="T44" i="2"/>
  <c r="S44" i="2"/>
  <c r="R44" i="2"/>
  <c r="Q44" i="2"/>
  <c r="P44" i="2"/>
  <c r="O44" i="2"/>
  <c r="N44" i="2"/>
  <c r="M44" i="2"/>
  <c r="L44" i="2"/>
  <c r="K44" i="2"/>
  <c r="J44" i="2"/>
  <c r="I44" i="2"/>
  <c r="H44" i="2"/>
  <c r="G44" i="2"/>
  <c r="F44" i="2"/>
  <c r="E44" i="2"/>
  <c r="D44" i="2"/>
  <c r="C44" i="2"/>
  <c r="B44" i="2"/>
  <c r="V43" i="2"/>
  <c r="V42" i="2"/>
  <c r="V41" i="2"/>
  <c r="V40" i="2"/>
  <c r="U38" i="2"/>
  <c r="T38" i="2"/>
  <c r="S38" i="2"/>
  <c r="R38" i="2"/>
  <c r="Q38" i="2"/>
  <c r="P38" i="2"/>
  <c r="O38" i="2"/>
  <c r="N38" i="2"/>
  <c r="M38" i="2"/>
  <c r="L38" i="2"/>
  <c r="K38" i="2"/>
  <c r="J38" i="2"/>
  <c r="I38" i="2"/>
  <c r="H38" i="2"/>
  <c r="G38" i="2"/>
  <c r="F38" i="2"/>
  <c r="E38" i="2"/>
  <c r="D38" i="2"/>
  <c r="C38" i="2"/>
  <c r="B38" i="2"/>
  <c r="V37" i="2"/>
  <c r="V36" i="2"/>
  <c r="V35" i="2"/>
  <c r="V34" i="2"/>
  <c r="V33" i="2"/>
  <c r="V38" i="2" s="1"/>
  <c r="V32" i="2"/>
  <c r="V31" i="2"/>
  <c r="V30" i="2"/>
  <c r="V29" i="2"/>
  <c r="V28" i="2"/>
  <c r="U26" i="2"/>
  <c r="T26" i="2"/>
  <c r="S26" i="2"/>
  <c r="R26" i="2"/>
  <c r="Q26" i="2"/>
  <c r="P26" i="2"/>
  <c r="O26" i="2"/>
  <c r="N26" i="2"/>
  <c r="M26" i="2"/>
  <c r="L26" i="2"/>
  <c r="K26" i="2"/>
  <c r="J26" i="2"/>
  <c r="I26" i="2"/>
  <c r="H26" i="2"/>
  <c r="G26" i="2"/>
  <c r="F26" i="2"/>
  <c r="E26" i="2"/>
  <c r="D26" i="2"/>
  <c r="C26" i="2"/>
  <c r="B26" i="2"/>
  <c r="V25" i="2"/>
  <c r="V24" i="2"/>
  <c r="V23" i="2"/>
  <c r="V22" i="2"/>
  <c r="V26" i="2" s="1"/>
  <c r="U20" i="2"/>
  <c r="T20" i="2"/>
  <c r="S20" i="2"/>
  <c r="R20" i="2"/>
  <c r="Q20" i="2"/>
  <c r="P20" i="2"/>
  <c r="O20" i="2"/>
  <c r="N20" i="2"/>
  <c r="M20" i="2"/>
  <c r="L20" i="2"/>
  <c r="K20" i="2"/>
  <c r="J20" i="2"/>
  <c r="I20" i="2"/>
  <c r="H20" i="2"/>
  <c r="G20" i="2"/>
  <c r="F20" i="2"/>
  <c r="E20" i="2"/>
  <c r="D20" i="2"/>
  <c r="C20" i="2"/>
  <c r="B20" i="2"/>
  <c r="V19" i="2"/>
  <c r="V18" i="2"/>
  <c r="V17" i="2"/>
  <c r="V16" i="2"/>
  <c r="V15" i="2"/>
  <c r="V20" i="2" s="1"/>
  <c r="U13" i="2"/>
  <c r="T13" i="2"/>
  <c r="S13" i="2"/>
  <c r="R13" i="2"/>
  <c r="Q13" i="2"/>
  <c r="P13" i="2"/>
  <c r="O13" i="2"/>
  <c r="N13" i="2"/>
  <c r="M13" i="2"/>
  <c r="L13" i="2"/>
  <c r="K13" i="2"/>
  <c r="J13" i="2"/>
  <c r="I13" i="2"/>
  <c r="H13" i="2"/>
  <c r="G13" i="2"/>
  <c r="F13" i="2"/>
  <c r="E13" i="2"/>
  <c r="D13" i="2"/>
  <c r="C13" i="2"/>
  <c r="B13" i="2"/>
  <c r="V12" i="2"/>
  <c r="V10" i="2"/>
  <c r="V9" i="2"/>
  <c r="V13" i="2" s="1"/>
  <c r="V44" i="2" l="1"/>
  <c r="V52" i="2"/>
  <c r="V73" i="2"/>
  <c r="V81" i="2"/>
  <c r="V87" i="2"/>
  <c r="V9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RobertsCo</author>
  </authors>
  <commentList>
    <comment ref="V7" authorId="0" shapeId="0" xr:uid="{0ACE7CAA-B340-4EC9-835A-C5C281071BF8}">
      <text>
        <r>
          <rPr>
            <sz val="10"/>
            <color indexed="81"/>
            <rFont val="Tahoma"/>
            <family val="2"/>
          </rPr>
          <t>This shows the total number of audited cases compliant for each pathway item.</t>
        </r>
        <r>
          <rPr>
            <sz val="8"/>
            <color indexed="81"/>
            <rFont val="Tahoma"/>
            <family val="2"/>
          </rPr>
          <t xml:space="preserve">
</t>
        </r>
      </text>
    </comment>
    <comment ref="A13" authorId="0" shapeId="0" xr:uid="{50496AED-EA52-407A-9CD1-56B1182E199B}">
      <text>
        <r>
          <rPr>
            <sz val="10"/>
            <color indexed="81"/>
            <rFont val="Tahoma"/>
            <family val="2"/>
          </rPr>
          <t>This shows the percentage total compliance for each case audited. A case is considered compliant if a pathway Item has been at least partially completed, or flagged "not applicable". Only code "0" entries (Not Met) are shown as non-compliant.</t>
        </r>
      </text>
    </comment>
    <comment ref="V13" authorId="0" shapeId="0" xr:uid="{462FA7D3-CF33-4000-BB0D-DF131DE6E71D}">
      <text>
        <r>
          <rPr>
            <sz val="10"/>
            <color indexed="81"/>
            <rFont val="Tahoma"/>
            <family val="2"/>
          </rPr>
          <t>This is the percentage of pathway items for which there was full compliance across all cases audited.
Only items where all 20 cases are compliant, partially compliant, or flagged as not applicable will be included.</t>
        </r>
        <r>
          <rPr>
            <sz val="8"/>
            <color indexed="81"/>
            <rFont val="Tahoma"/>
            <family val="2"/>
          </rPr>
          <t xml:space="preserve">
</t>
        </r>
      </text>
    </comment>
    <comment ref="A64" authorId="0" shapeId="0" xr:uid="{3321FBBB-2AD7-470C-A7EB-8690D6321C94}">
      <text>
        <r>
          <rPr>
            <sz val="10"/>
            <color indexed="8"/>
            <rFont val="Tahoma"/>
            <family val="2"/>
          </rPr>
          <t>This shows the percentage total compliance for each case audited. A case is considered compliant if a pathway Item has been at least partially completed, or flagged "not applicable". Only code "0" entries (Not Met) are shown as non-compliant.</t>
        </r>
      </text>
    </comment>
    <comment ref="V64" authorId="0" shapeId="0" xr:uid="{C300D1B5-3530-46BD-ACAC-7D3107EE43FA}">
      <text>
        <r>
          <rPr>
            <sz val="10"/>
            <color indexed="81"/>
            <rFont val="Tahoma"/>
            <family val="2"/>
          </rPr>
          <t>This is the percentage of pathway items for which there was full compliance across all cases audited.
Only items where all 20 cases are compliant, partially compliant, or flagged as not applicable will be included.</t>
        </r>
        <r>
          <rPr>
            <sz val="8"/>
            <color indexed="81"/>
            <rFont val="Tahoma"/>
            <family val="2"/>
          </rPr>
          <t xml:space="preserve">
</t>
        </r>
      </text>
    </comment>
  </commentList>
</comments>
</file>

<file path=xl/sharedStrings.xml><?xml version="1.0" encoding="utf-8"?>
<sst xmlns="http://schemas.openxmlformats.org/spreadsheetml/2006/main" count="124" uniqueCount="111">
  <si>
    <t>Code 2: Complete,  Code 1: Partial,  Code 0: Not met,  n/a = not applicable</t>
  </si>
  <si>
    <t>Code 2</t>
  </si>
  <si>
    <t>Code 0</t>
  </si>
  <si>
    <t>n/a</t>
  </si>
  <si>
    <t xml:space="preserve"> </t>
  </si>
  <si>
    <t>Suspected Acute Coronary Syndrome Clinical Pathway</t>
  </si>
  <si>
    <t>Pathway Utilisation Compliance Audit Tool</t>
  </si>
  <si>
    <t>Healthcare Improvement Unit
Clinical Excellence Queensland</t>
  </si>
  <si>
    <t>NOTE: Number of charts audited =</t>
  </si>
  <si>
    <r>
      <t xml:space="preserve">Suspected ACS Clinical Pathway
</t>
    </r>
    <r>
      <rPr>
        <sz val="14"/>
        <color rgb="FFFFFFFF"/>
        <rFont val="Tahoma"/>
        <family val="2"/>
      </rPr>
      <t>Clinical Pathway Item:</t>
    </r>
  </si>
  <si>
    <t>Case 1</t>
  </si>
  <si>
    <t>Case 2</t>
  </si>
  <si>
    <t>Case 3</t>
  </si>
  <si>
    <t>Case 4</t>
  </si>
  <si>
    <t>Case 5</t>
  </si>
  <si>
    <t>Case 6</t>
  </si>
  <si>
    <t>Case 7</t>
  </si>
  <si>
    <t>Case 8</t>
  </si>
  <si>
    <t>Case 9</t>
  </si>
  <si>
    <t>Case 10</t>
  </si>
  <si>
    <t xml:space="preserve">Case 11 </t>
  </si>
  <si>
    <t>Case 12</t>
  </si>
  <si>
    <t>Case 13</t>
  </si>
  <si>
    <t>Case 14</t>
  </si>
  <si>
    <t>Case 15</t>
  </si>
  <si>
    <t>Case 16</t>
  </si>
  <si>
    <t>Case 17</t>
  </si>
  <si>
    <t>Case 18</t>
  </si>
  <si>
    <t>Case 19</t>
  </si>
  <si>
    <t>Case 20</t>
  </si>
  <si>
    <t>Total</t>
  </si>
  <si>
    <t xml:space="preserve">1. Identification and timing: </t>
  </si>
  <si>
    <t>1a)   Presentation date and time</t>
  </si>
  <si>
    <t>1b)   Symptom onset date and time</t>
  </si>
  <si>
    <t>1c)   Facility name</t>
  </si>
  <si>
    <t>1d)   ID label on both pages</t>
  </si>
  <si>
    <t>OVERALL COMPLIANCE</t>
  </si>
  <si>
    <t xml:space="preserve">2. Signature Log: </t>
  </si>
  <si>
    <t>2a)  Initials</t>
  </si>
  <si>
    <t>2b)  Signature</t>
  </si>
  <si>
    <t>2c)  Print name</t>
  </si>
  <si>
    <t>2d)  Role</t>
  </si>
  <si>
    <t>2e)  Legible</t>
  </si>
  <si>
    <r>
      <t>3</t>
    </r>
    <r>
      <rPr>
        <b/>
        <sz val="11"/>
        <rFont val="Arial"/>
        <family val="2"/>
      </rPr>
      <t>. Initial assessment:   page 1</t>
    </r>
  </si>
  <si>
    <t>3a) Symptoms suggestive of cardiac chest pain</t>
  </si>
  <si>
    <t>3b) ECG interpreted within 10 minutes of presentation by Senior MO</t>
  </si>
  <si>
    <t>3c) Right sided ECG completed for Inferior STEMI</t>
  </si>
  <si>
    <t>3d) For difficult ECG advice sought for interpretation</t>
  </si>
  <si>
    <t>4. General Management:  page 1</t>
  </si>
  <si>
    <t>4a) Aspirin</t>
  </si>
  <si>
    <t>4b) IV access</t>
  </si>
  <si>
    <t>4c) Nitrates</t>
  </si>
  <si>
    <t>4d) pathology ordered, including TnI on admission</t>
  </si>
  <si>
    <t xml:space="preserve">4e) Pain relief </t>
  </si>
  <si>
    <t>4f)  Continuous cardiac monitoring (for STEMI and high-risk NSTEACS)</t>
  </si>
  <si>
    <t>4g) Oxygen if evidence of shock or SpO2 &lt;93%</t>
  </si>
  <si>
    <t>4h) Chest xray</t>
  </si>
  <si>
    <t>4I)  ECG repeated for recurrent chest pain</t>
  </si>
  <si>
    <t>4i)  Frequent observations recorded</t>
  </si>
  <si>
    <t xml:space="preserve">5. STEMI: confirm indications for reperfusion: </t>
  </si>
  <si>
    <t>5a) chest pain greater than 30 minutes and less than 12 hours</t>
  </si>
  <si>
    <t>5b) STEMI ECG criteria met</t>
  </si>
  <si>
    <t>5c) Myocardial infarct is likely from history</t>
  </si>
  <si>
    <t>5d) Not for reperfusion and/or does not meet STEMI criteria-proceed to page 2  for NSTEACS risk stratification and management</t>
  </si>
  <si>
    <t xml:space="preserve">6. Choose reperfusion method - Primary PCI: </t>
  </si>
  <si>
    <t>6a) Meets all indications for reperfusion of STEMI</t>
  </si>
  <si>
    <t>6b)  Primary PCI possible within 90 minutes of first diagnostic ECG</t>
  </si>
  <si>
    <t>6c)  On-call interventional cardiologist contacted</t>
  </si>
  <si>
    <t xml:space="preserve">6d)  Retrieval services or QAS contacted for immediate transfer </t>
  </si>
  <si>
    <t xml:space="preserve">6e)  Transfer to onsite cardiac catheter lab  </t>
  </si>
  <si>
    <t xml:space="preserve">6f)   Primary PCI not possible - exited pathway and commenced Thrombolysis for STEMI pathway </t>
  </si>
  <si>
    <t>7. Administer antithrombotic therapy - primary PCI</t>
  </si>
  <si>
    <t xml:space="preserve">7a) Confirm administration or give Aspirin 300mg    </t>
  </si>
  <si>
    <t xml:space="preserve">7b) Ticagrelor 180mg or alternative as advised by interventional cardiologist  </t>
  </si>
  <si>
    <t xml:space="preserve">7c) Enoxaparin or unfractionated heparin as advised by interventional cardiologist   </t>
  </si>
  <si>
    <t>8a) prepared for transfer</t>
  </si>
  <si>
    <t>8b) admitted to CCU</t>
  </si>
  <si>
    <t>8c) accepting cardiologist recorded</t>
  </si>
  <si>
    <t>8d) referral time completed</t>
  </si>
  <si>
    <t>8e) treating emergency department medical officer name and initial</t>
  </si>
  <si>
    <t>9. High risk NSTEACS: page 2</t>
  </si>
  <si>
    <t>9a) Clinical features of ACS and any one or more high risk features</t>
  </si>
  <si>
    <t>9b) continuous cardiac monitoring commenced</t>
  </si>
  <si>
    <t xml:space="preserve">9c) ECG and Troponin repeated </t>
  </si>
  <si>
    <t>9d) ACS pathway commenced</t>
  </si>
  <si>
    <t>9e) Cardiology referral details completed</t>
  </si>
  <si>
    <t>9f) Admit to cardiac monitored unit (eg CCU or  telemetry unit)</t>
  </si>
  <si>
    <t>9g) transfer arranged to another health care facility if required</t>
  </si>
  <si>
    <t>10. Intermediate risk</t>
  </si>
  <si>
    <t>10a) no to all of the high risk features</t>
  </si>
  <si>
    <t>10b) clinical features consistent with ACS and yes to any intermediate risk criteria</t>
  </si>
  <si>
    <t>10c) refer for further investigations as per local policy</t>
  </si>
  <si>
    <t>10d) record vital observations</t>
  </si>
  <si>
    <r>
      <t xml:space="preserve">10e) Repeat ECG </t>
    </r>
    <r>
      <rPr>
        <i/>
        <sz val="10"/>
        <rFont val="Arial"/>
        <family val="2"/>
      </rPr>
      <t>and</t>
    </r>
    <r>
      <rPr>
        <sz val="10"/>
        <rFont val="Arial"/>
        <family val="2"/>
      </rPr>
      <t xml:space="preserve"> troponin 3-6 hours (for pathology testing only) OR 6-8 hours (for point-of-care testing) </t>
    </r>
  </si>
  <si>
    <t>10f) managed as high risk if: new ECG changes and/or recurrent chest painand/or troponin positive</t>
  </si>
  <si>
    <t>11. Low Risk Criteria</t>
  </si>
  <si>
    <t>11a) No to all High and Intermediate risk criteria</t>
  </si>
  <si>
    <t>11b) Repeat ECG and Troponin at 3hrs or 6-8hrs</t>
  </si>
  <si>
    <t>11c) Normal ECG and resolved symptoms - discharge home with nil further objective testing required</t>
  </si>
  <si>
    <t>11d) New ECG changes and/or elevated troponin and/or develops high risk criteria - manage as per high risk NSTEACS</t>
  </si>
  <si>
    <t>12. Discharge Home</t>
  </si>
  <si>
    <r>
      <t xml:space="preserve">12a) Discharge home if no to all high risk features </t>
    </r>
    <r>
      <rPr>
        <i/>
        <sz val="10"/>
        <rFont val="Arial"/>
        <family val="2"/>
      </rPr>
      <t>and</t>
    </r>
    <r>
      <rPr>
        <sz val="10"/>
        <rFont val="Arial"/>
        <family val="2"/>
      </rPr>
      <t xml:space="preserve">, no to all intermediate/low risk features </t>
    </r>
    <r>
      <rPr>
        <i/>
        <sz val="10"/>
        <rFont val="Arial"/>
        <family val="2"/>
      </rPr>
      <t>and</t>
    </r>
    <r>
      <rPr>
        <sz val="10"/>
        <rFont val="Arial"/>
        <family val="2"/>
      </rPr>
      <t>, no changes on repeat ECG, no further chest pain and repeat Troponin negative</t>
    </r>
  </si>
  <si>
    <t>12b) Chest pain action plan given to patient</t>
  </si>
  <si>
    <t>12c) Investigations plan given to patient (if applicable)</t>
  </si>
  <si>
    <t>12d)  GP follow up for risk factor modification advised</t>
  </si>
  <si>
    <t>12e) Discharge summary / referral letter completed</t>
  </si>
  <si>
    <t>13. Troponin testing</t>
  </si>
  <si>
    <t>13a) 0 hour Tropoinin taken on admission</t>
  </si>
  <si>
    <t xml:space="preserve">13b) Same troponin test for 0hr and repeat identified </t>
  </si>
  <si>
    <t>13c) Troponin times and dates recorded</t>
  </si>
  <si>
    <t>8.Transfer information: page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</si>
</sst>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8"/>
      <name val="Tahoma"/>
      <family val="2"/>
    </font>
    <font>
      <sz val="10"/>
      <color theme="1"/>
      <name val="Calibri"/>
      <family val="2"/>
      <scheme val="minor"/>
    </font>
    <font>
      <sz val="10"/>
      <name val="Tahoma"/>
      <family val="2"/>
    </font>
    <font>
      <sz val="10"/>
      <name val="Calibri"/>
      <family val="2"/>
      <scheme val="minor"/>
    </font>
    <font>
      <sz val="18"/>
      <name val="Tahoma"/>
      <family val="2"/>
    </font>
    <font>
      <b/>
      <sz val="18"/>
      <name val="Arial"/>
      <family val="2"/>
    </font>
    <font>
      <sz val="26"/>
      <name val="Tahoma"/>
      <family val="2"/>
    </font>
    <font>
      <b/>
      <sz val="14"/>
      <color rgb="FFFFFFFF"/>
      <name val="Arial"/>
      <family val="2"/>
    </font>
    <font>
      <sz val="10"/>
      <name val="Arial"/>
      <family val="2"/>
    </font>
    <font>
      <sz val="12"/>
      <name val="Tahoma"/>
      <family val="2"/>
    </font>
    <font>
      <sz val="24"/>
      <name val="Tahoma"/>
      <family val="2"/>
    </font>
    <font>
      <sz val="14"/>
      <name val="Tahoma"/>
      <family val="2"/>
    </font>
    <font>
      <b/>
      <sz val="16"/>
      <name val="Tahoma"/>
      <family val="2"/>
    </font>
    <font>
      <b/>
      <sz val="12"/>
      <name val="Tahoma"/>
      <family val="2"/>
    </font>
    <font>
      <sz val="16"/>
      <name val="Tahoma"/>
      <family val="2"/>
    </font>
    <font>
      <sz val="22"/>
      <name val="Tahoma"/>
      <family val="2"/>
    </font>
    <font>
      <sz val="16"/>
      <color rgb="FFFFFFFF"/>
      <name val="Tahoma"/>
      <family val="2"/>
    </font>
    <font>
      <sz val="14"/>
      <color rgb="FFFFFFFF"/>
      <name val="Tahoma"/>
      <family val="2"/>
    </font>
    <font>
      <b/>
      <sz val="11"/>
      <color rgb="FFFFFFFF"/>
      <name val="Tahoma"/>
      <family val="2"/>
    </font>
    <font>
      <b/>
      <sz val="8"/>
      <color rgb="FFFFFFFF"/>
      <name val="Tahoma"/>
      <family val="2"/>
    </font>
    <font>
      <b/>
      <sz val="11"/>
      <name val="Arial"/>
      <family val="2"/>
    </font>
    <font>
      <sz val="9"/>
      <name val="Tahoma"/>
      <family val="2"/>
    </font>
    <font>
      <sz val="9"/>
      <name val="Arial"/>
      <family val="2"/>
    </font>
    <font>
      <b/>
      <sz val="9"/>
      <name val="Arial"/>
      <family val="2"/>
    </font>
    <font>
      <b/>
      <sz val="9"/>
      <name val="Tahoma"/>
      <family val="2"/>
    </font>
    <font>
      <b/>
      <sz val="10"/>
      <name val="Arial"/>
      <family val="2"/>
    </font>
    <font>
      <i/>
      <sz val="10"/>
      <name val="Arial"/>
      <family val="2"/>
    </font>
    <font>
      <sz val="10"/>
      <color indexed="81"/>
      <name val="Tahoma"/>
      <family val="2"/>
    </font>
    <font>
      <sz val="8"/>
      <color indexed="81"/>
      <name val="Tahoma"/>
      <family val="2"/>
    </font>
    <font>
      <sz val="10"/>
      <color indexed="8"/>
      <name val="Tahoma"/>
      <family val="2"/>
    </font>
  </fonts>
  <fills count="8">
    <fill>
      <patternFill patternType="none"/>
    </fill>
    <fill>
      <patternFill patternType="gray125"/>
    </fill>
    <fill>
      <patternFill patternType="solid">
        <fgColor rgb="FFFFFFFF"/>
        <bgColor rgb="FF000000"/>
      </patternFill>
    </fill>
    <fill>
      <patternFill patternType="solid">
        <fgColor rgb="FF008000"/>
        <bgColor rgb="FF000000"/>
      </patternFill>
    </fill>
    <fill>
      <patternFill patternType="solid">
        <fgColor rgb="FFFFFF99"/>
        <bgColor rgb="FF000000"/>
      </patternFill>
    </fill>
    <fill>
      <patternFill patternType="solid">
        <fgColor rgb="FF000000"/>
        <bgColor rgb="FF000000"/>
      </patternFill>
    </fill>
    <fill>
      <patternFill patternType="solid">
        <fgColor rgb="FFC0C0C0"/>
        <bgColor rgb="FF000000"/>
      </patternFill>
    </fill>
    <fill>
      <patternFill patternType="solid">
        <fgColor rgb="FFCCFFCC"/>
        <bgColor rgb="FF000000"/>
      </patternFill>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s>
  <cellStyleXfs count="2">
    <xf numFmtId="0" fontId="0" fillId="0" borderId="0"/>
    <xf numFmtId="0" fontId="9" fillId="0" borderId="0"/>
  </cellStyleXfs>
  <cellXfs count="55">
    <xf numFmtId="0" fontId="0" fillId="0" borderId="0" xfId="0"/>
    <xf numFmtId="0" fontId="1" fillId="2" borderId="0" xfId="0" applyFont="1" applyFill="1"/>
    <xf numFmtId="0" fontId="2" fillId="0" borderId="0" xfId="0" applyFont="1"/>
    <xf numFmtId="0" fontId="3" fillId="2" borderId="0" xfId="0" applyFont="1" applyFill="1"/>
    <xf numFmtId="0" fontId="4" fillId="2" borderId="0" xfId="0" applyFont="1" applyFill="1"/>
    <xf numFmtId="0" fontId="5" fillId="2" borderId="0" xfId="0" applyFont="1" applyFill="1" applyAlignment="1">
      <alignment horizontal="center"/>
    </xf>
    <xf numFmtId="0" fontId="9" fillId="2" borderId="0" xfId="0" applyFont="1" applyFill="1"/>
    <xf numFmtId="49" fontId="10" fillId="2" borderId="0" xfId="0" applyNumberFormat="1" applyFont="1" applyFill="1" applyAlignment="1">
      <alignment horizontal="center"/>
    </xf>
    <xf numFmtId="0" fontId="11" fillId="2" borderId="0" xfId="0" applyFont="1" applyFill="1" applyAlignment="1">
      <alignment horizontal="center"/>
    </xf>
    <xf numFmtId="0" fontId="12" fillId="2" borderId="1" xfId="0" applyFont="1" applyFill="1" applyBorder="1" applyAlignment="1">
      <alignment horizontal="right"/>
    </xf>
    <xf numFmtId="0" fontId="13" fillId="4" borderId="2" xfId="0" applyFont="1" applyFill="1" applyBorder="1" applyAlignment="1" applyProtection="1">
      <alignment horizontal="center"/>
      <protection locked="0"/>
    </xf>
    <xf numFmtId="0" fontId="14" fillId="2" borderId="0" xfId="0" applyFont="1" applyFill="1" applyAlignment="1">
      <alignment horizontal="center"/>
    </xf>
    <xf numFmtId="49" fontId="15" fillId="2" borderId="0" xfId="0" applyNumberFormat="1" applyFont="1" applyFill="1" applyAlignment="1">
      <alignment horizontal="center"/>
    </xf>
    <xf numFmtId="0" fontId="17" fillId="5" borderId="3" xfId="0" applyFont="1" applyFill="1" applyBorder="1" applyAlignment="1">
      <alignment vertical="center" wrapText="1"/>
    </xf>
    <xf numFmtId="0" fontId="19" fillId="5" borderId="4" xfId="0" applyFont="1" applyFill="1" applyBorder="1" applyAlignment="1">
      <alignment horizontal="center" textRotation="180" wrapText="1"/>
    </xf>
    <xf numFmtId="0" fontId="19" fillId="5" borderId="3" xfId="0" applyFont="1" applyFill="1" applyBorder="1" applyAlignment="1">
      <alignment horizontal="center" textRotation="180" wrapText="1"/>
    </xf>
    <xf numFmtId="0" fontId="19" fillId="5" borderId="5" xfId="0" applyFont="1" applyFill="1" applyBorder="1" applyAlignment="1">
      <alignment horizontal="center" textRotation="180" wrapText="1"/>
    </xf>
    <xf numFmtId="0" fontId="20" fillId="5" borderId="3" xfId="0" applyFont="1" applyFill="1" applyBorder="1" applyAlignment="1">
      <alignment horizontal="center" wrapText="1"/>
    </xf>
    <xf numFmtId="0" fontId="21" fillId="0" borderId="6" xfId="0" applyFont="1" applyBorder="1"/>
    <xf numFmtId="0" fontId="22" fillId="6" borderId="7" xfId="0" applyFont="1" applyFill="1" applyBorder="1" applyAlignment="1">
      <alignment horizontal="center"/>
    </xf>
    <xf numFmtId="0" fontId="22" fillId="6" borderId="8" xfId="0" applyFont="1" applyFill="1" applyBorder="1" applyAlignment="1">
      <alignment horizontal="center"/>
    </xf>
    <xf numFmtId="0" fontId="22" fillId="6" borderId="9" xfId="0" applyFont="1" applyFill="1" applyBorder="1" applyAlignment="1">
      <alignment horizontal="center"/>
    </xf>
    <xf numFmtId="0" fontId="23" fillId="2" borderId="10" xfId="0" applyFont="1" applyFill="1" applyBorder="1" applyAlignment="1">
      <alignment wrapText="1"/>
    </xf>
    <xf numFmtId="0" fontId="22" fillId="4" borderId="10" xfId="0" applyFont="1" applyFill="1" applyBorder="1" applyAlignment="1" applyProtection="1">
      <alignment horizontal="center"/>
      <protection locked="0"/>
    </xf>
    <xf numFmtId="0" fontId="22" fillId="7" borderId="9" xfId="0" applyFont="1" applyFill="1" applyBorder="1" applyAlignment="1">
      <alignment horizontal="center"/>
    </xf>
    <xf numFmtId="0" fontId="23" fillId="2" borderId="11" xfId="0" applyFont="1" applyFill="1" applyBorder="1" applyAlignment="1">
      <alignment wrapText="1"/>
    </xf>
    <xf numFmtId="0" fontId="24" fillId="7" borderId="3" xfId="0" applyFont="1" applyFill="1" applyBorder="1" applyAlignment="1">
      <alignment horizontal="right" vertical="center" wrapText="1"/>
    </xf>
    <xf numFmtId="9" fontId="25" fillId="7" borderId="3" xfId="0" applyNumberFormat="1" applyFont="1" applyFill="1" applyBorder="1" applyAlignment="1">
      <alignment horizontal="center" vertical="center"/>
    </xf>
    <xf numFmtId="0" fontId="23" fillId="0" borderId="10" xfId="0" applyFont="1" applyBorder="1"/>
    <xf numFmtId="0" fontId="26" fillId="0" borderId="6" xfId="0" applyFont="1" applyBorder="1"/>
    <xf numFmtId="0" fontId="23" fillId="0" borderId="10" xfId="0" applyFont="1" applyBorder="1" applyAlignment="1">
      <alignment wrapText="1"/>
    </xf>
    <xf numFmtId="0" fontId="23" fillId="0" borderId="10" xfId="0" applyFont="1" applyBorder="1" applyAlignment="1">
      <alignment vertical="top" wrapText="1"/>
    </xf>
    <xf numFmtId="0" fontId="23" fillId="0" borderId="12" xfId="0" applyFont="1" applyBorder="1" applyAlignment="1">
      <alignment wrapText="1"/>
    </xf>
    <xf numFmtId="0" fontId="9" fillId="0" borderId="7" xfId="1" applyBorder="1"/>
    <xf numFmtId="0" fontId="9" fillId="0" borderId="7" xfId="1" applyBorder="1" applyAlignment="1">
      <alignment wrapText="1"/>
    </xf>
    <xf numFmtId="0" fontId="21" fillId="0" borderId="6" xfId="1" applyFont="1" applyBorder="1" applyAlignment="1">
      <alignment wrapText="1"/>
    </xf>
    <xf numFmtId="0" fontId="21" fillId="0" borderId="6" xfId="1" applyFont="1" applyBorder="1"/>
    <xf numFmtId="0" fontId="22" fillId="6" borderId="13" xfId="0" applyFont="1" applyFill="1" applyBorder="1" applyAlignment="1">
      <alignment horizontal="center"/>
    </xf>
    <xf numFmtId="0" fontId="22" fillId="6" borderId="14" xfId="0" applyFont="1" applyFill="1" applyBorder="1" applyAlignment="1">
      <alignment horizontal="center"/>
    </xf>
    <xf numFmtId="0" fontId="22" fillId="6" borderId="15" xfId="0" applyFont="1" applyFill="1" applyBorder="1" applyAlignment="1">
      <alignment horizontal="center"/>
    </xf>
    <xf numFmtId="0" fontId="21" fillId="0" borderId="16" xfId="1" applyFont="1" applyBorder="1" applyAlignment="1">
      <alignment vertical="top" wrapText="1"/>
    </xf>
    <xf numFmtId="0" fontId="25" fillId="7" borderId="3" xfId="0" applyFont="1" applyFill="1" applyBorder="1" applyAlignment="1">
      <alignment horizontal="right" vertical="center" wrapText="1"/>
    </xf>
    <xf numFmtId="0" fontId="21" fillId="2" borderId="16" xfId="1" applyFont="1" applyFill="1" applyBorder="1" applyAlignment="1">
      <alignment vertical="top" wrapText="1"/>
    </xf>
    <xf numFmtId="0" fontId="9" fillId="0" borderId="17" xfId="1" applyBorder="1" applyAlignment="1">
      <alignment wrapText="1"/>
    </xf>
    <xf numFmtId="0" fontId="21" fillId="0" borderId="16" xfId="1" applyFont="1" applyBorder="1"/>
    <xf numFmtId="0" fontId="9" fillId="0" borderId="16" xfId="1" applyBorder="1" applyAlignment="1">
      <alignment wrapText="1"/>
    </xf>
    <xf numFmtId="0" fontId="9" fillId="0" borderId="16" xfId="1" applyBorder="1"/>
    <xf numFmtId="0" fontId="9" fillId="0" borderId="10" xfId="1" applyBorder="1" applyAlignment="1">
      <alignment wrapText="1"/>
    </xf>
    <xf numFmtId="0" fontId="9" fillId="0" borderId="2" xfId="1" applyBorder="1" applyAlignment="1">
      <alignment wrapText="1"/>
    </xf>
    <xf numFmtId="0" fontId="9" fillId="0" borderId="2" xfId="1" applyBorder="1"/>
    <xf numFmtId="0" fontId="6" fillId="2" borderId="0" xfId="0" applyFont="1" applyFill="1" applyAlignment="1">
      <alignment horizontal="right"/>
    </xf>
    <xf numFmtId="0" fontId="7" fillId="2" borderId="0" xfId="0" applyFont="1" applyFill="1" applyAlignment="1">
      <alignment horizontal="right"/>
    </xf>
    <xf numFmtId="0" fontId="8" fillId="3" borderId="0" xfId="0" applyFont="1" applyFill="1" applyAlignment="1">
      <alignment wrapText="1"/>
    </xf>
    <xf numFmtId="0" fontId="9" fillId="0" borderId="0" xfId="0" applyFont="1"/>
    <xf numFmtId="49" fontId="16" fillId="4" borderId="0" xfId="0" applyNumberFormat="1" applyFont="1" applyFill="1" applyAlignment="1" applyProtection="1">
      <alignment horizontal="right"/>
      <protection locked="0"/>
    </xf>
  </cellXfs>
  <cellStyles count="2">
    <cellStyle name="Normal" xfId="0" builtinId="0"/>
    <cellStyle name="Normal 2" xfId="1" xr:uid="{FEF53C27-7689-4613-9E28-8B7FBCAF8F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78565-E175-4BED-A830-A4C3599C9B6C}">
  <dimension ref="A1:A4"/>
  <sheetViews>
    <sheetView workbookViewId="0">
      <selection activeCell="C10" sqref="C10"/>
    </sheetView>
  </sheetViews>
  <sheetFormatPr defaultRowHeight="14.5" x14ac:dyDescent="0.35"/>
  <sheetData>
    <row r="1" spans="1:1" x14ac:dyDescent="0.35">
      <c r="A1" s="2" t="s">
        <v>1</v>
      </c>
    </row>
    <row r="2" spans="1:1" x14ac:dyDescent="0.35">
      <c r="A2" s="4" t="s">
        <v>1</v>
      </c>
    </row>
    <row r="3" spans="1:1" x14ac:dyDescent="0.35">
      <c r="A3" s="2" t="s">
        <v>2</v>
      </c>
    </row>
    <row r="4" spans="1:1" x14ac:dyDescent="0.35">
      <c r="A4" s="2" t="s">
        <v>3</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889D7-FCF8-40E4-8C1B-BE44BF379734}">
  <dimension ref="A1:V99"/>
  <sheetViews>
    <sheetView tabSelected="1" workbookViewId="0">
      <pane ySplit="7" topLeftCell="A8" activePane="bottomLeft" state="frozen"/>
      <selection pane="bottomLeft" activeCell="J4" sqref="J4"/>
    </sheetView>
  </sheetViews>
  <sheetFormatPr defaultRowHeight="14.5" x14ac:dyDescent="0.35"/>
  <cols>
    <col min="1" max="1" width="61.1796875" bestFit="1" customWidth="1"/>
  </cols>
  <sheetData>
    <row r="1" spans="1:22" ht="32" x14ac:dyDescent="0.6">
      <c r="A1" s="3" t="s">
        <v>4</v>
      </c>
      <c r="B1" s="3"/>
      <c r="C1" s="3"/>
      <c r="D1" s="3"/>
      <c r="E1" s="5"/>
      <c r="F1" s="5"/>
      <c r="G1" s="5"/>
      <c r="H1" s="5"/>
      <c r="I1" s="5"/>
      <c r="J1" s="50" t="s">
        <v>5</v>
      </c>
      <c r="K1" s="51"/>
      <c r="L1" s="51"/>
      <c r="M1" s="51"/>
      <c r="N1" s="51"/>
      <c r="O1" s="51"/>
      <c r="P1" s="51"/>
      <c r="Q1" s="51"/>
      <c r="R1" s="51"/>
      <c r="S1" s="51"/>
      <c r="T1" s="51"/>
      <c r="U1" s="51"/>
      <c r="V1" s="51"/>
    </row>
    <row r="2" spans="1:22" ht="32" x14ac:dyDescent="0.6">
      <c r="A2" s="3"/>
      <c r="B2" s="3"/>
      <c r="C2" s="3"/>
      <c r="D2" s="3"/>
      <c r="E2" s="5"/>
      <c r="F2" s="5"/>
      <c r="G2" s="5"/>
      <c r="H2" s="5"/>
      <c r="I2" s="5"/>
      <c r="J2" s="50" t="s">
        <v>6</v>
      </c>
      <c r="K2" s="51"/>
      <c r="L2" s="51"/>
      <c r="M2" s="51"/>
      <c r="N2" s="51"/>
      <c r="O2" s="51"/>
      <c r="P2" s="51"/>
      <c r="Q2" s="51"/>
      <c r="R2" s="51"/>
      <c r="S2" s="51"/>
      <c r="T2" s="51"/>
      <c r="U2" s="51"/>
      <c r="V2" s="51"/>
    </row>
    <row r="3" spans="1:22" ht="22" x14ac:dyDescent="0.4">
      <c r="A3" s="52" t="s">
        <v>7</v>
      </c>
      <c r="B3" s="53"/>
      <c r="C3" s="6"/>
      <c r="D3" s="6"/>
      <c r="E3" s="6"/>
      <c r="F3" s="6"/>
      <c r="G3" s="6"/>
      <c r="H3" s="6"/>
      <c r="I3" s="7"/>
      <c r="J3" s="5"/>
      <c r="K3" s="5"/>
      <c r="L3" s="5"/>
      <c r="M3" s="5"/>
      <c r="N3" s="5"/>
      <c r="O3" s="5"/>
      <c r="P3" s="5"/>
      <c r="Q3" s="5"/>
      <c r="R3" s="5"/>
      <c r="S3" s="5"/>
      <c r="T3" s="5"/>
      <c r="U3" s="5"/>
      <c r="V3" s="3"/>
    </row>
    <row r="4" spans="1:22" ht="29.5" x14ac:dyDescent="0.55000000000000004">
      <c r="A4" s="53"/>
      <c r="B4" s="53"/>
      <c r="C4" s="6"/>
      <c r="D4" s="6"/>
      <c r="E4" s="6"/>
      <c r="F4" s="6"/>
      <c r="G4" s="6"/>
      <c r="H4" s="6"/>
      <c r="I4" s="7"/>
      <c r="J4" s="3"/>
      <c r="K4" s="8"/>
      <c r="L4" s="8"/>
      <c r="M4" s="8"/>
      <c r="N4" s="8"/>
      <c r="O4" s="8"/>
      <c r="P4" s="8"/>
      <c r="Q4" s="8"/>
      <c r="R4" s="8"/>
      <c r="S4" s="8"/>
      <c r="T4" s="8"/>
      <c r="U4" s="8"/>
      <c r="V4" s="3"/>
    </row>
    <row r="5" spans="1:22" ht="27" x14ac:dyDescent="0.5">
      <c r="A5" s="9" t="s">
        <v>8</v>
      </c>
      <c r="B5" s="10">
        <v>20</v>
      </c>
      <c r="C5" s="3"/>
      <c r="D5" s="11"/>
      <c r="E5" s="3"/>
      <c r="F5" s="11"/>
      <c r="G5" s="7"/>
      <c r="H5" s="7"/>
      <c r="I5" s="7"/>
      <c r="J5" s="3"/>
      <c r="K5" s="12"/>
      <c r="L5" s="12"/>
      <c r="M5" s="12"/>
      <c r="N5" s="12"/>
      <c r="O5" s="12"/>
      <c r="P5" s="3"/>
      <c r="Q5" s="54"/>
      <c r="R5" s="54"/>
      <c r="S5" s="54"/>
      <c r="T5" s="54"/>
      <c r="U5" s="54"/>
      <c r="V5" s="54"/>
    </row>
    <row r="6" spans="1:22" ht="15" thickBot="1" x14ac:dyDescent="0.4">
      <c r="A6" s="1" t="s">
        <v>0</v>
      </c>
      <c r="B6" s="3"/>
      <c r="C6" s="3"/>
      <c r="D6" s="3"/>
      <c r="E6" s="3"/>
      <c r="F6" s="3"/>
      <c r="G6" s="3"/>
      <c r="H6" s="3"/>
      <c r="I6" s="3"/>
      <c r="J6" s="3"/>
      <c r="K6" s="3"/>
      <c r="L6" s="3"/>
      <c r="M6" s="3"/>
      <c r="N6" s="3"/>
      <c r="O6" s="3"/>
      <c r="P6" s="3"/>
      <c r="Q6" s="3"/>
      <c r="R6" s="3"/>
      <c r="S6" s="3"/>
      <c r="T6" s="3"/>
      <c r="U6" s="3"/>
      <c r="V6" s="3"/>
    </row>
    <row r="7" spans="1:22" ht="49" thickBot="1" x14ac:dyDescent="0.4">
      <c r="A7" s="13" t="s">
        <v>9</v>
      </c>
      <c r="B7" s="14" t="s">
        <v>10</v>
      </c>
      <c r="C7" s="15" t="s">
        <v>11</v>
      </c>
      <c r="D7" s="15" t="s">
        <v>12</v>
      </c>
      <c r="E7" s="15" t="s">
        <v>13</v>
      </c>
      <c r="F7" s="15" t="s">
        <v>14</v>
      </c>
      <c r="G7" s="15" t="s">
        <v>15</v>
      </c>
      <c r="H7" s="15" t="s">
        <v>16</v>
      </c>
      <c r="I7" s="15" t="s">
        <v>17</v>
      </c>
      <c r="J7" s="15" t="s">
        <v>18</v>
      </c>
      <c r="K7" s="15" t="s">
        <v>19</v>
      </c>
      <c r="L7" s="15" t="s">
        <v>20</v>
      </c>
      <c r="M7" s="15" t="s">
        <v>21</v>
      </c>
      <c r="N7" s="15" t="s">
        <v>22</v>
      </c>
      <c r="O7" s="15" t="s">
        <v>23</v>
      </c>
      <c r="P7" s="15" t="s">
        <v>24</v>
      </c>
      <c r="Q7" s="16" t="s">
        <v>25</v>
      </c>
      <c r="R7" s="15" t="s">
        <v>26</v>
      </c>
      <c r="S7" s="15" t="s">
        <v>27</v>
      </c>
      <c r="T7" s="14" t="s">
        <v>28</v>
      </c>
      <c r="U7" s="14" t="s">
        <v>29</v>
      </c>
      <c r="V7" s="17" t="s">
        <v>30</v>
      </c>
    </row>
    <row r="8" spans="1:22" x14ac:dyDescent="0.35">
      <c r="A8" s="18" t="s">
        <v>31</v>
      </c>
      <c r="B8" s="19"/>
      <c r="C8" s="20"/>
      <c r="D8" s="20"/>
      <c r="E8" s="20"/>
      <c r="F8" s="20"/>
      <c r="G8" s="20"/>
      <c r="H8" s="20"/>
      <c r="I8" s="20"/>
      <c r="J8" s="20"/>
      <c r="K8" s="20"/>
      <c r="L8" s="20"/>
      <c r="M8" s="20"/>
      <c r="N8" s="20"/>
      <c r="O8" s="20"/>
      <c r="P8" s="20"/>
      <c r="Q8" s="20"/>
      <c r="R8" s="20"/>
      <c r="S8" s="20"/>
      <c r="T8" s="20"/>
      <c r="U8" s="20"/>
      <c r="V8" s="21"/>
    </row>
    <row r="9" spans="1:22" x14ac:dyDescent="0.35">
      <c r="A9" s="22" t="s">
        <v>32</v>
      </c>
      <c r="B9" s="23"/>
      <c r="C9" s="23"/>
      <c r="D9" s="23"/>
      <c r="E9" s="23"/>
      <c r="F9" s="23"/>
      <c r="G9" s="23"/>
      <c r="H9" s="23"/>
      <c r="I9" s="23"/>
      <c r="J9" s="23"/>
      <c r="K9" s="23"/>
      <c r="L9" s="23"/>
      <c r="M9" s="23"/>
      <c r="N9" s="23"/>
      <c r="O9" s="23"/>
      <c r="P9" s="23"/>
      <c r="Q9" s="23"/>
      <c r="R9" s="23"/>
      <c r="S9" s="23"/>
      <c r="T9" s="23"/>
      <c r="U9" s="23"/>
      <c r="V9" s="24">
        <f>(SUM(IF(B9&gt;0,1,0)+ IF(C9&gt;0,1,0)+IF(D9&gt;0,1,0)+IF(E9&gt;0,1,0)+IF(F9&gt;0,1,0)+IF(G9&gt;0,1,0)+IF(H9&gt;0,1,0)+IF(I9&gt;0,1,0)+IF(J9&gt;0,1,0)+IF(K9&gt;0,1,0)+IF(L9&gt;0,1,0)+IF(M9&gt;0,1,0)+IF(N9&gt;0,1,0)+IF(O9&gt;0,1,0)+IF(P9&gt;0,1,0)+IF(Q9&gt;0,1,0)+IF(R9&gt;0,1,0)+IF(S9&gt;0,1,0)+IF(T9&gt;0,1,0)+IF(U9&gt;0,1,0)))</f>
        <v>0</v>
      </c>
    </row>
    <row r="10" spans="1:22" x14ac:dyDescent="0.35">
      <c r="A10" s="25" t="s">
        <v>33</v>
      </c>
      <c r="B10" s="23"/>
      <c r="C10" s="23"/>
      <c r="D10" s="23"/>
      <c r="E10" s="23"/>
      <c r="F10" s="23"/>
      <c r="G10" s="23"/>
      <c r="H10" s="23"/>
      <c r="I10" s="23"/>
      <c r="J10" s="23"/>
      <c r="K10" s="23"/>
      <c r="L10" s="23"/>
      <c r="M10" s="23"/>
      <c r="N10" s="23"/>
      <c r="O10" s="23"/>
      <c r="P10" s="23"/>
      <c r="Q10" s="23"/>
      <c r="R10" s="23"/>
      <c r="S10" s="23"/>
      <c r="T10" s="23"/>
      <c r="U10" s="23"/>
      <c r="V10" s="24">
        <f>(SUM(IF(B10&gt;0,1,0)+ IF(C10&gt;0,1,0)+IF(D10&gt;0,1,0)+IF(E10&gt;0,1,0)+IF(F10&gt;0,1,0)+IF(G10&gt;0,1,0)+IF(H10&gt;0,1,0)+IF(I10&gt;0,1,0)+IF(J10&gt;0,1,0)+IF(K10&gt;0,1,0)+IF(L10&gt;0,1,0)+IF(M10&gt;0,1,0)+IF(N10&gt;0,1,0)+IF(O10&gt;0,1,0)+IF(P10&gt;0,1,0)+IF(Q10&gt;0,1,0)+IF(R10&gt;0,1,0)+IF(S10&gt;0,1,0)+IF(T10&gt;0,1,0)+IF(U10&gt;0,1,0)))</f>
        <v>0</v>
      </c>
    </row>
    <row r="11" spans="1:22" x14ac:dyDescent="0.35">
      <c r="A11" s="25" t="s">
        <v>34</v>
      </c>
      <c r="B11" s="23"/>
      <c r="C11" s="23"/>
      <c r="D11" s="23"/>
      <c r="E11" s="23"/>
      <c r="F11" s="23"/>
      <c r="G11" s="23"/>
      <c r="H11" s="23"/>
      <c r="I11" s="23"/>
      <c r="J11" s="23"/>
      <c r="K11" s="23"/>
      <c r="L11" s="23"/>
      <c r="M11" s="23"/>
      <c r="N11" s="23"/>
      <c r="O11" s="23"/>
      <c r="P11" s="23"/>
      <c r="Q11" s="23"/>
      <c r="R11" s="23"/>
      <c r="S11" s="23"/>
      <c r="T11" s="23"/>
      <c r="U11" s="23"/>
      <c r="V11" s="24"/>
    </row>
    <row r="12" spans="1:22" ht="15" thickBot="1" x14ac:dyDescent="0.4">
      <c r="A12" s="25" t="s">
        <v>35</v>
      </c>
      <c r="B12" s="23"/>
      <c r="C12" s="23"/>
      <c r="D12" s="23"/>
      <c r="E12" s="23"/>
      <c r="F12" s="23"/>
      <c r="G12" s="23"/>
      <c r="H12" s="23"/>
      <c r="I12" s="23"/>
      <c r="J12" s="23"/>
      <c r="K12" s="23"/>
      <c r="L12" s="23"/>
      <c r="M12" s="23"/>
      <c r="N12" s="23"/>
      <c r="O12" s="23"/>
      <c r="P12" s="23"/>
      <c r="Q12" s="23"/>
      <c r="R12" s="23"/>
      <c r="S12" s="23"/>
      <c r="T12" s="23"/>
      <c r="U12" s="23"/>
      <c r="V12" s="24">
        <f>(SUM(IF(B12&gt;0,1,0)+ IF(C12&gt;0,1,0)+IF(D12&gt;0,1,0)+IF(E12&gt;0,1,0)+IF(F12&gt;0,1,0)+IF(G12&gt;0,1,0)+IF(H12&gt;0,1,0)+IF(I12&gt;0,1,0)+IF(J12&gt;0,1,0)+IF(K12&gt;0,1,0)+IF(L12&gt;0,1,0)+IF(M12&gt;0,1,0)+IF(N12&gt;0,1,0)+IF(O12&gt;0,1,0)+IF(P12&gt;0,1,0)+IF(Q12&gt;0,1,0)+IF(R12&gt;0,1,0)+IF(S12&gt;0,1,0)+IF(T12&gt;0,1,0)+IF(U12&gt;0,1,0)))</f>
        <v>0</v>
      </c>
    </row>
    <row r="13" spans="1:22" ht="15" thickBot="1" x14ac:dyDescent="0.4">
      <c r="A13" s="26" t="s">
        <v>36</v>
      </c>
      <c r="B13" s="27">
        <f>(SUM(IF(B9&gt;0,1,0)+IF(B10&gt;0,1,0)+IF(B11&gt;0,1,0)+IF(B12&gt;0,1,0)))/4</f>
        <v>0</v>
      </c>
      <c r="C13" s="27">
        <f t="shared" ref="C13:U13" si="0">(SUM(IF(C9&gt;0,1,0)+IF(C10&gt;0,1,0)+IF(C11&gt;0,1,0)+IF(C12&gt;0,1,0)))/4</f>
        <v>0</v>
      </c>
      <c r="D13" s="27">
        <f t="shared" si="0"/>
        <v>0</v>
      </c>
      <c r="E13" s="27">
        <f t="shared" si="0"/>
        <v>0</v>
      </c>
      <c r="F13" s="27">
        <f t="shared" si="0"/>
        <v>0</v>
      </c>
      <c r="G13" s="27">
        <f t="shared" si="0"/>
        <v>0</v>
      </c>
      <c r="H13" s="27">
        <f t="shared" si="0"/>
        <v>0</v>
      </c>
      <c r="I13" s="27">
        <f t="shared" si="0"/>
        <v>0</v>
      </c>
      <c r="J13" s="27">
        <f t="shared" si="0"/>
        <v>0</v>
      </c>
      <c r="K13" s="27">
        <f t="shared" si="0"/>
        <v>0</v>
      </c>
      <c r="L13" s="27">
        <f t="shared" si="0"/>
        <v>0</v>
      </c>
      <c r="M13" s="27">
        <f t="shared" si="0"/>
        <v>0</v>
      </c>
      <c r="N13" s="27">
        <f t="shared" si="0"/>
        <v>0</v>
      </c>
      <c r="O13" s="27">
        <f t="shared" si="0"/>
        <v>0</v>
      </c>
      <c r="P13" s="27">
        <f t="shared" si="0"/>
        <v>0</v>
      </c>
      <c r="Q13" s="27">
        <f t="shared" si="0"/>
        <v>0</v>
      </c>
      <c r="R13" s="27">
        <f t="shared" si="0"/>
        <v>0</v>
      </c>
      <c r="S13" s="27">
        <f t="shared" si="0"/>
        <v>0</v>
      </c>
      <c r="T13" s="27">
        <f t="shared" si="0"/>
        <v>0</v>
      </c>
      <c r="U13" s="27">
        <f t="shared" si="0"/>
        <v>0</v>
      </c>
      <c r="V13" s="27">
        <f>SUM(V9:V12)/B5/4</f>
        <v>0</v>
      </c>
    </row>
    <row r="14" spans="1:22" x14ac:dyDescent="0.35">
      <c r="A14" s="18" t="s">
        <v>37</v>
      </c>
      <c r="B14" s="19"/>
      <c r="C14" s="20"/>
      <c r="D14" s="20"/>
      <c r="E14" s="20"/>
      <c r="F14" s="20"/>
      <c r="G14" s="20"/>
      <c r="H14" s="20"/>
      <c r="I14" s="20"/>
      <c r="J14" s="20"/>
      <c r="K14" s="20"/>
      <c r="L14" s="20"/>
      <c r="M14" s="20"/>
      <c r="N14" s="20"/>
      <c r="O14" s="20"/>
      <c r="P14" s="20"/>
      <c r="Q14" s="20"/>
      <c r="R14" s="20"/>
      <c r="S14" s="20"/>
      <c r="T14" s="20"/>
      <c r="U14" s="20"/>
      <c r="V14" s="21"/>
    </row>
    <row r="15" spans="1:22" x14ac:dyDescent="0.35">
      <c r="A15" s="28" t="s">
        <v>38</v>
      </c>
      <c r="B15" s="23"/>
      <c r="C15" s="23"/>
      <c r="D15" s="23"/>
      <c r="E15" s="23"/>
      <c r="F15" s="23"/>
      <c r="G15" s="23"/>
      <c r="H15" s="23"/>
      <c r="I15" s="23"/>
      <c r="J15" s="23"/>
      <c r="K15" s="23"/>
      <c r="L15" s="23"/>
      <c r="M15" s="23"/>
      <c r="N15" s="23"/>
      <c r="O15" s="23"/>
      <c r="P15" s="23"/>
      <c r="Q15" s="23"/>
      <c r="R15" s="23"/>
      <c r="S15" s="23"/>
      <c r="T15" s="23"/>
      <c r="U15" s="23"/>
      <c r="V15" s="24">
        <f>(SUM(IF(B15&gt;0,1,0)+ IF(C15&gt;0,1,0)+IF(D15&gt;0,1,0)+IF(E15&gt;0,1,0)+IF(F15&gt;0,1,0)+IF(G15&gt;0,1,0)+IF(H15&gt;0,1,0)+IF(I15&gt;0,1,0)+IF(J15&gt;0,1,0)+IF(K15&gt;0,1,0)+IF(L15&gt;0,1,0)+IF(M15&gt;0,1,0)+IF(N15&gt;0,1,0)+IF(O15&gt;0,1,0)+IF(P15&gt;0,1,0)+IF(Q15&gt;0,1,0)+IF(R15&gt;0,1,0)+IF(S15&gt;0,1,0)+IF(T15&gt;0,1,0)+IF(U15&gt;0,1,0)))</f>
        <v>0</v>
      </c>
    </row>
    <row r="16" spans="1:22" x14ac:dyDescent="0.35">
      <c r="A16" s="28" t="s">
        <v>39</v>
      </c>
      <c r="B16" s="23"/>
      <c r="C16" s="23"/>
      <c r="D16" s="23"/>
      <c r="E16" s="23"/>
      <c r="F16" s="23"/>
      <c r="G16" s="23"/>
      <c r="H16" s="23"/>
      <c r="I16" s="23"/>
      <c r="J16" s="23"/>
      <c r="K16" s="23"/>
      <c r="L16" s="23"/>
      <c r="M16" s="23"/>
      <c r="N16" s="23"/>
      <c r="O16" s="23"/>
      <c r="P16" s="23"/>
      <c r="Q16" s="23"/>
      <c r="R16" s="23"/>
      <c r="S16" s="23"/>
      <c r="T16" s="23"/>
      <c r="U16" s="23"/>
      <c r="V16" s="24">
        <f>(SUM(IF(B16&gt;0,1,0)+ IF(C16&gt;0,1,0)+IF(D16&gt;0,1,0)+IF(E16&gt;0,1,0)+IF(F16&gt;0,1,0)+IF(G16&gt;0,1,0)+IF(H16&gt;0,1,0)+IF(I16&gt;0,1,0)+IF(J16&gt;0,1,0)+IF(K16&gt;0,1,0)+IF(L16&gt;0,1,0)+IF(M16&gt;0,1,0)+IF(N16&gt;0,1,0)+IF(O16&gt;0,1,0)+IF(P16&gt;0,1,0)+IF(Q16&gt;0,1,0)+IF(R16&gt;0,1,0)+IF(S16&gt;0,1,0)+IF(T16&gt;0,1,0)+IF(U16&gt;0,1,0)))</f>
        <v>0</v>
      </c>
    </row>
    <row r="17" spans="1:22" x14ac:dyDescent="0.35">
      <c r="A17" s="28" t="s">
        <v>40</v>
      </c>
      <c r="B17" s="23"/>
      <c r="C17" s="23"/>
      <c r="D17" s="23"/>
      <c r="E17" s="23"/>
      <c r="F17" s="23"/>
      <c r="G17" s="23"/>
      <c r="H17" s="23"/>
      <c r="I17" s="23"/>
      <c r="J17" s="23"/>
      <c r="K17" s="23"/>
      <c r="L17" s="23"/>
      <c r="M17" s="23"/>
      <c r="N17" s="23"/>
      <c r="O17" s="23"/>
      <c r="P17" s="23"/>
      <c r="Q17" s="23"/>
      <c r="R17" s="23"/>
      <c r="S17" s="23"/>
      <c r="T17" s="23"/>
      <c r="U17" s="23"/>
      <c r="V17" s="24">
        <f>(SUM(IF(B17&gt;0,1,0)+ IF(C17&gt;0,1,0)+IF(D17&gt;0,1,0)+IF(E17&gt;0,1,0)+IF(F17&gt;0,1,0)+IF(G17&gt;0,1,0)+IF(H17&gt;0,1,0)+IF(I17&gt;0,1,0)+IF(J17&gt;0,1,0)+IF(K17&gt;0,1,0)+IF(L17&gt;0,1,0)+IF(M17&gt;0,1,0)+IF(N17&gt;0,1,0)+IF(O17&gt;0,1,0)+IF(P17&gt;0,1,0)+IF(Q17&gt;0,1,0)+IF(R17&gt;0,1,0)+IF(S17&gt;0,1,0)+IF(T17&gt;0,1,0)+IF(U17&gt;0,1,0)))</f>
        <v>0</v>
      </c>
    </row>
    <row r="18" spans="1:22" x14ac:dyDescent="0.35">
      <c r="A18" s="28" t="s">
        <v>41</v>
      </c>
      <c r="B18" s="23"/>
      <c r="C18" s="23"/>
      <c r="D18" s="23"/>
      <c r="E18" s="23"/>
      <c r="F18" s="23"/>
      <c r="G18" s="23"/>
      <c r="H18" s="23"/>
      <c r="I18" s="23"/>
      <c r="J18" s="23"/>
      <c r="K18" s="23"/>
      <c r="L18" s="23"/>
      <c r="M18" s="23"/>
      <c r="N18" s="23"/>
      <c r="O18" s="23"/>
      <c r="P18" s="23"/>
      <c r="Q18" s="23"/>
      <c r="R18" s="23"/>
      <c r="S18" s="23"/>
      <c r="T18" s="23"/>
      <c r="U18" s="23"/>
      <c r="V18" s="24">
        <f>(SUM(IF(B18&gt;0,1,0)+ IF(C18&gt;0,1,0)+IF(D18&gt;0,1,0)+IF(E18&gt;0,1,0)+IF(F18&gt;0,1,0)+IF(G18&gt;0,1,0)+IF(H18&gt;0,1,0)+IF(I18&gt;0,1,0)+IF(J18&gt;0,1,0)+IF(K18&gt;0,1,0)+IF(L18&gt;0,1,0)+IF(M18&gt;0,1,0)+IF(N18&gt;0,1,0)+IF(O18&gt;0,1,0)+IF(P18&gt;0,1,0)+IF(Q18&gt;0,1,0)+IF(R18&gt;0,1,0)+IF(S18&gt;0,1,0)+IF(T18&gt;0,1,0)+IF(U18&gt;0,1,0)))</f>
        <v>0</v>
      </c>
    </row>
    <row r="19" spans="1:22" ht="15" thickBot="1" x14ac:dyDescent="0.4">
      <c r="A19" s="28" t="s">
        <v>42</v>
      </c>
      <c r="B19" s="23"/>
      <c r="C19" s="23"/>
      <c r="D19" s="23"/>
      <c r="E19" s="23"/>
      <c r="F19" s="23"/>
      <c r="G19" s="23"/>
      <c r="H19" s="23"/>
      <c r="I19" s="23"/>
      <c r="J19" s="23"/>
      <c r="K19" s="23"/>
      <c r="L19" s="23"/>
      <c r="M19" s="23"/>
      <c r="N19" s="23"/>
      <c r="O19" s="23"/>
      <c r="P19" s="23"/>
      <c r="Q19" s="23"/>
      <c r="R19" s="23"/>
      <c r="S19" s="23"/>
      <c r="T19" s="23"/>
      <c r="U19" s="23">
        <v>0</v>
      </c>
      <c r="V19" s="24">
        <f>(SUM(IF(B19&gt;0,1,0)+ IF(C19&gt;0,1,0)+IF(D19&gt;0,1,0)+IF(E19&gt;0,1,0)+IF(F19&gt;0,1,0)+IF(G19&gt;0,1,0)+IF(H19&gt;0,1,0)+IF(I19&gt;0,1,0)+IF(J19&gt;0,1,0)+IF(K19&gt;0,1,0)+IF(L19&gt;0,1,0)+IF(M19&gt;0,1,0)+IF(N19&gt;0,1,0)+IF(O19&gt;0,1,0)+IF(P19&gt;0,1,0)+IF(Q19&gt;0,1,0)+IF(R19&gt;0,1,0)+IF(S19&gt;0,1,0)+IF(T19&gt;0,1,0)+IF(U19&gt;0,1,0)))</f>
        <v>0</v>
      </c>
    </row>
    <row r="20" spans="1:22" ht="15" thickBot="1" x14ac:dyDescent="0.4">
      <c r="A20" s="26" t="s">
        <v>36</v>
      </c>
      <c r="B20" s="27">
        <f t="shared" ref="B20:U20" si="1">(SUM(IF(B15&gt;0,1,0)+ IF(B16&gt;0,1,0)+IF(B17&gt;0,1,0)+IF(B18&gt;0,1,0)+IF(B19&gt;0,1,0)))/5</f>
        <v>0</v>
      </c>
      <c r="C20" s="27">
        <f t="shared" si="1"/>
        <v>0</v>
      </c>
      <c r="D20" s="27">
        <f t="shared" si="1"/>
        <v>0</v>
      </c>
      <c r="E20" s="27">
        <f t="shared" si="1"/>
        <v>0</v>
      </c>
      <c r="F20" s="27">
        <f t="shared" si="1"/>
        <v>0</v>
      </c>
      <c r="G20" s="27">
        <f t="shared" si="1"/>
        <v>0</v>
      </c>
      <c r="H20" s="27">
        <f t="shared" si="1"/>
        <v>0</v>
      </c>
      <c r="I20" s="27">
        <f t="shared" si="1"/>
        <v>0</v>
      </c>
      <c r="J20" s="27">
        <f t="shared" si="1"/>
        <v>0</v>
      </c>
      <c r="K20" s="27">
        <f t="shared" si="1"/>
        <v>0</v>
      </c>
      <c r="L20" s="27">
        <f t="shared" si="1"/>
        <v>0</v>
      </c>
      <c r="M20" s="27">
        <f t="shared" si="1"/>
        <v>0</v>
      </c>
      <c r="N20" s="27">
        <f t="shared" si="1"/>
        <v>0</v>
      </c>
      <c r="O20" s="27">
        <f t="shared" si="1"/>
        <v>0</v>
      </c>
      <c r="P20" s="27">
        <f t="shared" si="1"/>
        <v>0</v>
      </c>
      <c r="Q20" s="27">
        <f t="shared" si="1"/>
        <v>0</v>
      </c>
      <c r="R20" s="27">
        <f t="shared" si="1"/>
        <v>0</v>
      </c>
      <c r="S20" s="27">
        <f t="shared" si="1"/>
        <v>0</v>
      </c>
      <c r="T20" s="27">
        <f t="shared" si="1"/>
        <v>0</v>
      </c>
      <c r="U20" s="27">
        <f t="shared" si="1"/>
        <v>0</v>
      </c>
      <c r="V20" s="27">
        <f>SUM(V15:V19)/B5/5</f>
        <v>0</v>
      </c>
    </row>
    <row r="21" spans="1:22" x14ac:dyDescent="0.35">
      <c r="A21" s="29" t="s">
        <v>43</v>
      </c>
      <c r="B21" s="19"/>
      <c r="C21" s="20"/>
      <c r="D21" s="20"/>
      <c r="E21" s="20"/>
      <c r="F21" s="20"/>
      <c r="G21" s="20"/>
      <c r="H21" s="20"/>
      <c r="I21" s="20"/>
      <c r="J21" s="20"/>
      <c r="K21" s="20"/>
      <c r="L21" s="20"/>
      <c r="M21" s="20"/>
      <c r="N21" s="20"/>
      <c r="O21" s="20"/>
      <c r="P21" s="20"/>
      <c r="Q21" s="20"/>
      <c r="R21" s="20"/>
      <c r="S21" s="20"/>
      <c r="T21" s="20"/>
      <c r="U21" s="20"/>
      <c r="V21" s="21"/>
    </row>
    <row r="22" spans="1:22" x14ac:dyDescent="0.35">
      <c r="A22" s="30" t="s">
        <v>44</v>
      </c>
      <c r="B22" s="23"/>
      <c r="C22" s="23"/>
      <c r="D22" s="23"/>
      <c r="E22" s="23"/>
      <c r="F22" s="23"/>
      <c r="G22" s="23"/>
      <c r="H22" s="23"/>
      <c r="I22" s="23"/>
      <c r="J22" s="23"/>
      <c r="K22" s="23"/>
      <c r="L22" s="23"/>
      <c r="M22" s="23"/>
      <c r="N22" s="23"/>
      <c r="O22" s="23"/>
      <c r="P22" s="23"/>
      <c r="Q22" s="23"/>
      <c r="R22" s="23"/>
      <c r="S22" s="23"/>
      <c r="T22" s="23"/>
      <c r="U22" s="23"/>
      <c r="V22" s="24">
        <f>(SUM(IF(B22&gt;0,1,0)+ IF(C22&gt;0,1,0)+IF(D22&gt;0,1,0)+IF(E22&gt;0,1,0)+IF(F22&gt;0,1,0)+IF(G22&gt;0,1,0)+IF(H22&gt;0,1,0)+IF(I22&gt;0,1,0)+IF(J22&gt;0,1,0)+IF(K22&gt;0,1,0)+IF(L22&gt;0,1,0)+IF(M22&gt;0,1,0)+IF(N22&gt;0,1,0)+IF(O22&gt;0,1,0)+IF(P22&gt;0,1,0)+IF(Q22&gt;0,1,0)+IF(R22&gt;0,1,0)+IF(S22&gt;0,1,0)+IF(T22&gt;0,1,0)+IF(U22&gt;0,1,0)))</f>
        <v>0</v>
      </c>
    </row>
    <row r="23" spans="1:22" x14ac:dyDescent="0.35">
      <c r="A23" s="31" t="s">
        <v>45</v>
      </c>
      <c r="B23" s="23"/>
      <c r="C23" s="23"/>
      <c r="D23" s="23"/>
      <c r="E23" s="23"/>
      <c r="F23" s="23"/>
      <c r="G23" s="23"/>
      <c r="H23" s="23"/>
      <c r="I23" s="23"/>
      <c r="J23" s="23"/>
      <c r="K23" s="23"/>
      <c r="L23" s="23"/>
      <c r="M23" s="23"/>
      <c r="N23" s="23"/>
      <c r="O23" s="23"/>
      <c r="P23" s="23"/>
      <c r="Q23" s="23"/>
      <c r="R23" s="23"/>
      <c r="S23" s="23"/>
      <c r="T23" s="23"/>
      <c r="U23" s="23"/>
      <c r="V23" s="24">
        <f>(SUM(IF(B23&gt;0,1,0)+ IF(C23&gt;0,1,0)+IF(D23&gt;0,1,0)+IF(E23&gt;0,1,0)+IF(F23&gt;0,1,0)+IF(G23&gt;0,1,0)+IF(H23&gt;0,1,0)+IF(I23&gt;0,1,0)+IF(J23&gt;0,1,0)+IF(K23&gt;0,1,0)+IF(L23&gt;0,1,0)+IF(M23&gt;0,1,0)+IF(N23&gt;0,1,0)+IF(O23&gt;0,1,0)+IF(P23&gt;0,1,0)+IF(Q23&gt;0,1,0)+IF(R23&gt;0,1,0)+IF(S23&gt;0,1,0)+IF(T23&gt;0,1,0)+IF(U23&gt;0,1,0)))</f>
        <v>0</v>
      </c>
    </row>
    <row r="24" spans="1:22" x14ac:dyDescent="0.35">
      <c r="A24" s="30" t="s">
        <v>46</v>
      </c>
      <c r="B24" s="23"/>
      <c r="C24" s="23"/>
      <c r="D24" s="23"/>
      <c r="E24" s="23"/>
      <c r="F24" s="23"/>
      <c r="G24" s="23"/>
      <c r="H24" s="23"/>
      <c r="I24" s="23"/>
      <c r="J24" s="23"/>
      <c r="K24" s="23"/>
      <c r="L24" s="23"/>
      <c r="M24" s="23"/>
      <c r="N24" s="23"/>
      <c r="O24" s="23"/>
      <c r="P24" s="23"/>
      <c r="Q24" s="23"/>
      <c r="R24" s="23"/>
      <c r="S24" s="23"/>
      <c r="T24" s="23"/>
      <c r="U24" s="23"/>
      <c r="V24" s="24">
        <f>(SUM(IF(B24&gt;0,1,0)+ IF(C24&gt;0,1,0)+IF(D24&gt;0,1,0)+IF(E24&gt;0,1,0)+IF(F24&gt;0,1,0)+IF(G24&gt;0,1,0)+IF(H24&gt;0,1,0)+IF(I24&gt;0,1,0)+IF(J24&gt;0,1,0)+IF(K24&gt;0,1,0)+IF(L24&gt;0,1,0)+IF(M24&gt;0,1,0)+IF(N24&gt;0,1,0)+IF(O24&gt;0,1,0)+IF(P24&gt;0,1,0)+IF(Q24&gt;0,1,0)+IF(R24&gt;0,1,0)+IF(S24&gt;0,1,0)+IF(T24&gt;0,1,0)+IF(U24&gt;0,1,0)))</f>
        <v>0</v>
      </c>
    </row>
    <row r="25" spans="1:22" ht="15" thickBot="1" x14ac:dyDescent="0.4">
      <c r="A25" s="32" t="s">
        <v>47</v>
      </c>
      <c r="B25" s="23"/>
      <c r="C25" s="23"/>
      <c r="D25" s="23"/>
      <c r="E25" s="23"/>
      <c r="F25" s="23"/>
      <c r="G25" s="23"/>
      <c r="H25" s="23"/>
      <c r="I25" s="23"/>
      <c r="J25" s="23"/>
      <c r="K25" s="23"/>
      <c r="L25" s="23"/>
      <c r="M25" s="23"/>
      <c r="N25" s="23"/>
      <c r="O25" s="23"/>
      <c r="P25" s="23"/>
      <c r="Q25" s="23"/>
      <c r="R25" s="23"/>
      <c r="S25" s="23"/>
      <c r="T25" s="23"/>
      <c r="U25" s="23"/>
      <c r="V25" s="24">
        <f>(SUM(IF(B25&gt;0,1,0)+ IF(C25&gt;0,1,0)+IF(D25&gt;0,1,0)+IF(E25&gt;0,1,0)+IF(F25&gt;0,1,0)+IF(G25&gt;0,1,0)+IF(H25&gt;0,1,0)+IF(I25&gt;0,1,0)+IF(J25&gt;0,1,0)+IF(K25&gt;0,1,0)+IF(L25&gt;0,1,0)+IF(M25&gt;0,1,0)+IF(N25&gt;0,1,0)+IF(O25&gt;0,1,0)+IF(P25&gt;0,1,0)+IF(Q25&gt;0,1,0)+IF(R25&gt;0,1,0)+IF(S25&gt;0,1,0)+IF(T25&gt;0,1,0)+IF(U25&gt;0,1,0)))</f>
        <v>0</v>
      </c>
    </row>
    <row r="26" spans="1:22" ht="15" thickBot="1" x14ac:dyDescent="0.4">
      <c r="A26" s="26" t="s">
        <v>36</v>
      </c>
      <c r="B26" s="27">
        <f>(SUM(IF(B22&gt;0,1,0)+ IF(B23&gt;0,1,0)+IF(B24&gt;0,1,0)+IF(B25&gt;0,1,0)))/4</f>
        <v>0</v>
      </c>
      <c r="C26" s="27">
        <f t="shared" ref="C26:U26" si="2">(SUM(IF(C22&gt;0,1,0)+ IF(C23&gt;0,1,0)+IF(C24&gt;0,1,0)+IF(C25&gt;0,1,0)))/4</f>
        <v>0</v>
      </c>
      <c r="D26" s="27">
        <f t="shared" si="2"/>
        <v>0</v>
      </c>
      <c r="E26" s="27">
        <f t="shared" si="2"/>
        <v>0</v>
      </c>
      <c r="F26" s="27">
        <f t="shared" si="2"/>
        <v>0</v>
      </c>
      <c r="G26" s="27">
        <f t="shared" si="2"/>
        <v>0</v>
      </c>
      <c r="H26" s="27">
        <f t="shared" si="2"/>
        <v>0</v>
      </c>
      <c r="I26" s="27">
        <f t="shared" si="2"/>
        <v>0</v>
      </c>
      <c r="J26" s="27">
        <f t="shared" si="2"/>
        <v>0</v>
      </c>
      <c r="K26" s="27">
        <f t="shared" si="2"/>
        <v>0</v>
      </c>
      <c r="L26" s="27">
        <f t="shared" si="2"/>
        <v>0</v>
      </c>
      <c r="M26" s="27">
        <f t="shared" si="2"/>
        <v>0</v>
      </c>
      <c r="N26" s="27">
        <f t="shared" si="2"/>
        <v>0</v>
      </c>
      <c r="O26" s="27">
        <f t="shared" si="2"/>
        <v>0</v>
      </c>
      <c r="P26" s="27">
        <f t="shared" si="2"/>
        <v>0</v>
      </c>
      <c r="Q26" s="27">
        <f t="shared" si="2"/>
        <v>0</v>
      </c>
      <c r="R26" s="27">
        <f t="shared" si="2"/>
        <v>0</v>
      </c>
      <c r="S26" s="27">
        <f t="shared" si="2"/>
        <v>0</v>
      </c>
      <c r="T26" s="27">
        <f t="shared" si="2"/>
        <v>0</v>
      </c>
      <c r="U26" s="27">
        <f t="shared" si="2"/>
        <v>0</v>
      </c>
      <c r="V26" s="27">
        <f>SUM(V22:V25)/B5/4</f>
        <v>0</v>
      </c>
    </row>
    <row r="27" spans="1:22" x14ac:dyDescent="0.35">
      <c r="A27" s="18" t="s">
        <v>48</v>
      </c>
      <c r="B27" s="19"/>
      <c r="C27" s="20"/>
      <c r="D27" s="20"/>
      <c r="E27" s="20"/>
      <c r="F27" s="20"/>
      <c r="G27" s="20"/>
      <c r="H27" s="20"/>
      <c r="I27" s="20"/>
      <c r="J27" s="20"/>
      <c r="K27" s="20"/>
      <c r="L27" s="20"/>
      <c r="M27" s="20"/>
      <c r="N27" s="20"/>
      <c r="O27" s="20"/>
      <c r="P27" s="20"/>
      <c r="Q27" s="20"/>
      <c r="R27" s="20"/>
      <c r="S27" s="20"/>
      <c r="T27" s="20"/>
      <c r="U27" s="20"/>
      <c r="V27" s="21"/>
    </row>
    <row r="28" spans="1:22" x14ac:dyDescent="0.35">
      <c r="A28" s="33" t="s">
        <v>49</v>
      </c>
      <c r="B28" s="23"/>
      <c r="C28" s="23"/>
      <c r="D28" s="23"/>
      <c r="E28" s="23"/>
      <c r="F28" s="23"/>
      <c r="G28" s="23"/>
      <c r="H28" s="23"/>
      <c r="I28" s="23"/>
      <c r="J28" s="23"/>
      <c r="K28" s="23"/>
      <c r="L28" s="23"/>
      <c r="M28" s="23"/>
      <c r="N28" s="23"/>
      <c r="O28" s="23"/>
      <c r="P28" s="23"/>
      <c r="Q28" s="23"/>
      <c r="R28" s="23"/>
      <c r="S28" s="23"/>
      <c r="T28" s="23"/>
      <c r="U28" s="23"/>
      <c r="V28" s="24">
        <f t="shared" ref="V28:V37" si="3">(SUM(IF(B28&gt;0,1,0)+ IF(C28&gt;0,1,0)+IF(D28&gt;0,1,0)+IF(E28&gt;0,1,0)+IF(F28&gt;0,1,0)+IF(G28&gt;0,1,0)+IF(H28&gt;0,1,0)+IF(I28&gt;0,1,0)+IF(J28&gt;0,1,0)+IF(K28&gt;0,1,0)+IF(L28&gt;0,1,0)+IF(M28&gt;0,1,0)+IF(N28&gt;0,1,0)+IF(O28&gt;0,1,0)+IF(P28&gt;0,1,0)+IF(Q28&gt;0,1,0)+IF(R28&gt;0,1,0)+IF(S28&gt;0,1,0)+IF(T28&gt;0,1,0)+IF(U28&gt;0,1,0)))</f>
        <v>0</v>
      </c>
    </row>
    <row r="29" spans="1:22" x14ac:dyDescent="0.35">
      <c r="A29" s="34" t="s">
        <v>50</v>
      </c>
      <c r="B29" s="23"/>
      <c r="C29" s="23"/>
      <c r="D29" s="23"/>
      <c r="E29" s="23"/>
      <c r="F29" s="23"/>
      <c r="G29" s="23"/>
      <c r="H29" s="23"/>
      <c r="I29" s="23"/>
      <c r="J29" s="23"/>
      <c r="K29" s="23"/>
      <c r="L29" s="23"/>
      <c r="M29" s="23"/>
      <c r="N29" s="23"/>
      <c r="O29" s="23"/>
      <c r="P29" s="23"/>
      <c r="Q29" s="23"/>
      <c r="R29" s="23"/>
      <c r="S29" s="23"/>
      <c r="T29" s="23"/>
      <c r="U29" s="23"/>
      <c r="V29" s="24">
        <f t="shared" si="3"/>
        <v>0</v>
      </c>
    </row>
    <row r="30" spans="1:22" x14ac:dyDescent="0.35">
      <c r="A30" s="34" t="s">
        <v>51</v>
      </c>
      <c r="B30" s="23"/>
      <c r="C30" s="23"/>
      <c r="D30" s="23"/>
      <c r="E30" s="23"/>
      <c r="F30" s="23"/>
      <c r="G30" s="23"/>
      <c r="H30" s="23"/>
      <c r="I30" s="23"/>
      <c r="J30" s="23"/>
      <c r="K30" s="23"/>
      <c r="L30" s="23"/>
      <c r="M30" s="23"/>
      <c r="N30" s="23"/>
      <c r="O30" s="23"/>
      <c r="P30" s="23"/>
      <c r="Q30" s="23"/>
      <c r="R30" s="23"/>
      <c r="S30" s="23"/>
      <c r="T30" s="23"/>
      <c r="U30" s="23"/>
      <c r="V30" s="24">
        <f t="shared" si="3"/>
        <v>0</v>
      </c>
    </row>
    <row r="31" spans="1:22" ht="20.25" customHeight="1" x14ac:dyDescent="0.35">
      <c r="A31" s="34" t="s">
        <v>52</v>
      </c>
      <c r="B31" s="23"/>
      <c r="C31" s="23"/>
      <c r="D31" s="23"/>
      <c r="E31" s="23"/>
      <c r="F31" s="23"/>
      <c r="G31" s="23"/>
      <c r="H31" s="23"/>
      <c r="I31" s="23"/>
      <c r="J31" s="23"/>
      <c r="K31" s="23"/>
      <c r="L31" s="23"/>
      <c r="M31" s="23"/>
      <c r="N31" s="23"/>
      <c r="O31" s="23"/>
      <c r="P31" s="23"/>
      <c r="Q31" s="23"/>
      <c r="R31" s="23"/>
      <c r="S31" s="23"/>
      <c r="T31" s="23"/>
      <c r="U31" s="23"/>
      <c r="V31" s="24">
        <f t="shared" si="3"/>
        <v>0</v>
      </c>
    </row>
    <row r="32" spans="1:22" x14ac:dyDescent="0.35">
      <c r="A32" s="34" t="s">
        <v>53</v>
      </c>
      <c r="B32" s="23"/>
      <c r="C32" s="23"/>
      <c r="D32" s="23"/>
      <c r="E32" s="23"/>
      <c r="F32" s="23"/>
      <c r="G32" s="23"/>
      <c r="H32" s="23"/>
      <c r="I32" s="23"/>
      <c r="J32" s="23"/>
      <c r="K32" s="23"/>
      <c r="L32" s="23"/>
      <c r="M32" s="23"/>
      <c r="N32" s="23"/>
      <c r="O32" s="23"/>
      <c r="P32" s="23"/>
      <c r="Q32" s="23"/>
      <c r="R32" s="23"/>
      <c r="S32" s="23"/>
      <c r="T32" s="23"/>
      <c r="U32" s="23"/>
      <c r="V32" s="24">
        <f t="shared" si="3"/>
        <v>0</v>
      </c>
    </row>
    <row r="33" spans="1:22" x14ac:dyDescent="0.35">
      <c r="A33" s="34" t="s">
        <v>54</v>
      </c>
      <c r="B33" s="23"/>
      <c r="C33" s="23"/>
      <c r="D33" s="23"/>
      <c r="E33" s="23"/>
      <c r="F33" s="23"/>
      <c r="G33" s="23"/>
      <c r="H33" s="23"/>
      <c r="I33" s="23"/>
      <c r="J33" s="23"/>
      <c r="K33" s="23"/>
      <c r="L33" s="23"/>
      <c r="M33" s="23"/>
      <c r="N33" s="23"/>
      <c r="O33" s="23"/>
      <c r="P33" s="23"/>
      <c r="Q33" s="23"/>
      <c r="R33" s="23"/>
      <c r="S33" s="23"/>
      <c r="T33" s="23"/>
      <c r="U33" s="23"/>
      <c r="V33" s="24">
        <f t="shared" si="3"/>
        <v>0</v>
      </c>
    </row>
    <row r="34" spans="1:22" x14ac:dyDescent="0.35">
      <c r="A34" s="34" t="s">
        <v>55</v>
      </c>
      <c r="B34" s="23"/>
      <c r="C34" s="23"/>
      <c r="D34" s="23"/>
      <c r="E34" s="23"/>
      <c r="F34" s="23"/>
      <c r="G34" s="23"/>
      <c r="H34" s="23"/>
      <c r="I34" s="23"/>
      <c r="J34" s="23"/>
      <c r="K34" s="23"/>
      <c r="L34" s="23"/>
      <c r="M34" s="23"/>
      <c r="N34" s="23"/>
      <c r="O34" s="23"/>
      <c r="P34" s="23"/>
      <c r="Q34" s="23"/>
      <c r="R34" s="23"/>
      <c r="S34" s="23"/>
      <c r="T34" s="23"/>
      <c r="U34" s="23"/>
      <c r="V34" s="24">
        <f t="shared" si="3"/>
        <v>0</v>
      </c>
    </row>
    <row r="35" spans="1:22" x14ac:dyDescent="0.35">
      <c r="A35" s="34" t="s">
        <v>56</v>
      </c>
      <c r="B35" s="23"/>
      <c r="C35" s="23"/>
      <c r="D35" s="23"/>
      <c r="E35" s="23"/>
      <c r="F35" s="23"/>
      <c r="G35" s="23"/>
      <c r="H35" s="23"/>
      <c r="I35" s="23"/>
      <c r="J35" s="23"/>
      <c r="K35" s="23"/>
      <c r="L35" s="23"/>
      <c r="M35" s="23"/>
      <c r="N35" s="23"/>
      <c r="O35" s="23"/>
      <c r="P35" s="23"/>
      <c r="Q35" s="23"/>
      <c r="R35" s="23"/>
      <c r="S35" s="23"/>
      <c r="T35" s="23"/>
      <c r="U35" s="23"/>
      <c r="V35" s="24">
        <f t="shared" si="3"/>
        <v>0</v>
      </c>
    </row>
    <row r="36" spans="1:22" x14ac:dyDescent="0.35">
      <c r="A36" s="34" t="s">
        <v>57</v>
      </c>
      <c r="B36" s="23"/>
      <c r="C36" s="23"/>
      <c r="D36" s="23"/>
      <c r="E36" s="23"/>
      <c r="F36" s="23"/>
      <c r="G36" s="23"/>
      <c r="H36" s="23"/>
      <c r="I36" s="23"/>
      <c r="J36" s="23"/>
      <c r="K36" s="23"/>
      <c r="L36" s="23"/>
      <c r="M36" s="23"/>
      <c r="N36" s="23"/>
      <c r="O36" s="23"/>
      <c r="P36" s="23"/>
      <c r="Q36" s="23"/>
      <c r="R36" s="23"/>
      <c r="S36" s="23"/>
      <c r="T36" s="23"/>
      <c r="U36" s="23"/>
      <c r="V36" s="24">
        <f t="shared" si="3"/>
        <v>0</v>
      </c>
    </row>
    <row r="37" spans="1:22" ht="15" thickBot="1" x14ac:dyDescent="0.4">
      <c r="A37" s="34" t="s">
        <v>58</v>
      </c>
      <c r="B37" s="23"/>
      <c r="C37" s="23"/>
      <c r="D37" s="23"/>
      <c r="E37" s="23"/>
      <c r="F37" s="23"/>
      <c r="G37" s="23"/>
      <c r="H37" s="23"/>
      <c r="I37" s="23"/>
      <c r="J37" s="23"/>
      <c r="K37" s="23"/>
      <c r="L37" s="23"/>
      <c r="M37" s="23"/>
      <c r="N37" s="23"/>
      <c r="O37" s="23"/>
      <c r="P37" s="23"/>
      <c r="Q37" s="23"/>
      <c r="R37" s="23"/>
      <c r="S37" s="23"/>
      <c r="T37" s="23"/>
      <c r="U37" s="23"/>
      <c r="V37" s="24">
        <f t="shared" si="3"/>
        <v>0</v>
      </c>
    </row>
    <row r="38" spans="1:22" ht="15" thickBot="1" x14ac:dyDescent="0.4">
      <c r="A38" s="26" t="s">
        <v>36</v>
      </c>
      <c r="B38" s="27">
        <f>(SUM(IF(B28&gt;0,1,0)+IF(B29&gt;0,1,0)+IF(B30&gt;0,1,0)+IF(B31&gt;0,1,0)+IF(B32&gt;0,1,0)+IF(B33&gt;0,1,0)+IF(B34&gt;0,1,0)+IF(B35&gt;0,1,0)+IF(B36&gt;0,1,0)+IF(B37&gt;0,1,0)))/9</f>
        <v>0</v>
      </c>
      <c r="C38" s="27">
        <f t="shared" ref="C38:U38" si="4">(SUM(IF(C28&gt;0,1,0)+IF(C29&gt;0,1,0)+IF(C30&gt;0,1,0)+IF(C31&gt;0,1,0)+IF(C37&gt;0,1,0)))/5</f>
        <v>0</v>
      </c>
      <c r="D38" s="27">
        <f t="shared" si="4"/>
        <v>0</v>
      </c>
      <c r="E38" s="27">
        <f t="shared" si="4"/>
        <v>0</v>
      </c>
      <c r="F38" s="27">
        <f t="shared" si="4"/>
        <v>0</v>
      </c>
      <c r="G38" s="27">
        <f t="shared" si="4"/>
        <v>0</v>
      </c>
      <c r="H38" s="27">
        <f t="shared" si="4"/>
        <v>0</v>
      </c>
      <c r="I38" s="27">
        <f t="shared" si="4"/>
        <v>0</v>
      </c>
      <c r="J38" s="27">
        <f t="shared" si="4"/>
        <v>0</v>
      </c>
      <c r="K38" s="27">
        <f t="shared" si="4"/>
        <v>0</v>
      </c>
      <c r="L38" s="27">
        <f t="shared" si="4"/>
        <v>0</v>
      </c>
      <c r="M38" s="27">
        <f t="shared" si="4"/>
        <v>0</v>
      </c>
      <c r="N38" s="27">
        <f t="shared" si="4"/>
        <v>0</v>
      </c>
      <c r="O38" s="27">
        <f t="shared" si="4"/>
        <v>0</v>
      </c>
      <c r="P38" s="27">
        <f t="shared" si="4"/>
        <v>0</v>
      </c>
      <c r="Q38" s="27">
        <f t="shared" si="4"/>
        <v>0</v>
      </c>
      <c r="R38" s="27">
        <f t="shared" si="4"/>
        <v>0</v>
      </c>
      <c r="S38" s="27">
        <f t="shared" si="4"/>
        <v>0</v>
      </c>
      <c r="T38" s="27">
        <f t="shared" si="4"/>
        <v>0</v>
      </c>
      <c r="U38" s="27">
        <f t="shared" si="4"/>
        <v>0</v>
      </c>
      <c r="V38" s="27">
        <f>SUM(V28:V37)/B5/9</f>
        <v>0</v>
      </c>
    </row>
    <row r="39" spans="1:22" ht="22.5" customHeight="1" x14ac:dyDescent="0.35">
      <c r="A39" s="35" t="s">
        <v>59</v>
      </c>
      <c r="B39" s="19"/>
      <c r="C39" s="20"/>
      <c r="D39" s="20"/>
      <c r="E39" s="20"/>
      <c r="F39" s="20"/>
      <c r="G39" s="20"/>
      <c r="H39" s="20"/>
      <c r="I39" s="20"/>
      <c r="J39" s="20"/>
      <c r="K39" s="20"/>
      <c r="L39" s="20"/>
      <c r="M39" s="20"/>
      <c r="N39" s="20"/>
      <c r="O39" s="20"/>
      <c r="P39" s="20"/>
      <c r="Q39" s="20"/>
      <c r="R39" s="20"/>
      <c r="S39" s="20"/>
      <c r="T39" s="20"/>
      <c r="U39" s="20"/>
      <c r="V39" s="21"/>
    </row>
    <row r="40" spans="1:22" x14ac:dyDescent="0.35">
      <c r="A40" s="34" t="s">
        <v>60</v>
      </c>
      <c r="B40" s="23"/>
      <c r="C40" s="23"/>
      <c r="D40" s="23"/>
      <c r="E40" s="23"/>
      <c r="F40" s="23"/>
      <c r="G40" s="23"/>
      <c r="H40" s="23"/>
      <c r="I40" s="23"/>
      <c r="J40" s="23"/>
      <c r="K40" s="23"/>
      <c r="L40" s="23"/>
      <c r="M40" s="23"/>
      <c r="N40" s="23"/>
      <c r="O40" s="23"/>
      <c r="P40" s="23"/>
      <c r="Q40" s="23"/>
      <c r="R40" s="23"/>
      <c r="S40" s="23"/>
      <c r="T40" s="23"/>
      <c r="U40" s="23"/>
      <c r="V40" s="24">
        <f>(SUM(IF(B40&gt;0,1,0)+ IF(C40&gt;0,1,0)+IF(D40&gt;0,1,0)+IF(E40&gt;0,1,0)+IF(F40&gt;0,1,0)+IF(G40&gt;0,1,0)+IF(H40&gt;0,1,0)+IF(I40&gt;0,1,0)+IF(J40&gt;0,1,0)+IF(K40&gt;0,1,0)+IF(L40&gt;0,1,0)+IF(M40&gt;0,1,0)+IF(N40&gt;0,1,0)+IF(O40&gt;0,1,0)+IF(P40&gt;0,1,0)+IF(Q40&gt;0,1,0)+IF(R40&gt;0,1,0)+IF(S40&gt;0,1,0)+IF(T40&gt;0,1,0)+IF(U40&gt;0,1,0)))</f>
        <v>0</v>
      </c>
    </row>
    <row r="41" spans="1:22" x14ac:dyDescent="0.35">
      <c r="A41" s="34" t="s">
        <v>61</v>
      </c>
      <c r="B41" s="23"/>
      <c r="C41" s="23"/>
      <c r="D41" s="23"/>
      <c r="E41" s="23"/>
      <c r="F41" s="23"/>
      <c r="G41" s="23"/>
      <c r="H41" s="23"/>
      <c r="I41" s="23"/>
      <c r="J41" s="23"/>
      <c r="K41" s="23"/>
      <c r="L41" s="23"/>
      <c r="M41" s="23"/>
      <c r="N41" s="23"/>
      <c r="O41" s="23"/>
      <c r="P41" s="23"/>
      <c r="Q41" s="23"/>
      <c r="R41" s="23"/>
      <c r="S41" s="23"/>
      <c r="T41" s="23"/>
      <c r="U41" s="23"/>
      <c r="V41" s="24">
        <f>(SUM(IF(B41&gt;0,1,0)+ IF(C41&gt;0,1,0)+IF(D41&gt;0,1,0)+IF(E41&gt;0,1,0)+IF(F41&gt;0,1,0)+IF(G41&gt;0,1,0)+IF(H41&gt;0,1,0)+IF(I41&gt;0,1,0)+IF(J41&gt;0,1,0)+IF(K41&gt;0,1,0)+IF(L41&gt;0,1,0)+IF(M41&gt;0,1,0)+IF(N41&gt;0,1,0)+IF(O41&gt;0,1,0)+IF(P41&gt;0,1,0)+IF(Q41&gt;0,1,0)+IF(R41&gt;0,1,0)+IF(S41&gt;0,1,0)+IF(T41&gt;0,1,0)+IF(U41&gt;0,1,0)))</f>
        <v>0</v>
      </c>
    </row>
    <row r="42" spans="1:22" x14ac:dyDescent="0.35">
      <c r="A42" s="34" t="s">
        <v>62</v>
      </c>
      <c r="B42" s="23"/>
      <c r="C42" s="23"/>
      <c r="D42" s="23"/>
      <c r="E42" s="23"/>
      <c r="F42" s="23"/>
      <c r="G42" s="23"/>
      <c r="H42" s="23"/>
      <c r="I42" s="23"/>
      <c r="J42" s="23"/>
      <c r="K42" s="23"/>
      <c r="L42" s="23"/>
      <c r="M42" s="23"/>
      <c r="N42" s="23"/>
      <c r="O42" s="23"/>
      <c r="P42" s="23"/>
      <c r="Q42" s="23"/>
      <c r="R42" s="23"/>
      <c r="S42" s="23"/>
      <c r="T42" s="23"/>
      <c r="U42" s="23"/>
      <c r="V42" s="24">
        <f>(SUM(IF(B42&gt;0,1,0)+ IF(C42&gt;0,1,0)+IF(D42&gt;0,1,0)+IF(E42&gt;0,1,0)+IF(F42&gt;0,1,0)+IF(G42&gt;0,1,0)+IF(H42&gt;0,1,0)+IF(I42&gt;0,1,0)+IF(J42&gt;0,1,0)+IF(K42&gt;0,1,0)+IF(L42&gt;0,1,0)+IF(M42&gt;0,1,0)+IF(N42&gt;0,1,0)+IF(O42&gt;0,1,0)+IF(P42&gt;0,1,0)+IF(Q42&gt;0,1,0)+IF(R42&gt;0,1,0)+IF(S42&gt;0,1,0)+IF(T42&gt;0,1,0)+IF(U42&gt;0,1,0)))</f>
        <v>0</v>
      </c>
    </row>
    <row r="43" spans="1:22" ht="26.5" thickBot="1" x14ac:dyDescent="0.4">
      <c r="A43" s="34" t="s">
        <v>63</v>
      </c>
      <c r="B43" s="23"/>
      <c r="C43" s="23"/>
      <c r="D43" s="23"/>
      <c r="E43" s="23"/>
      <c r="F43" s="23"/>
      <c r="G43" s="23"/>
      <c r="H43" s="23"/>
      <c r="I43" s="23"/>
      <c r="J43" s="23"/>
      <c r="K43" s="23"/>
      <c r="L43" s="23"/>
      <c r="M43" s="23"/>
      <c r="N43" s="23"/>
      <c r="O43" s="23"/>
      <c r="P43" s="23"/>
      <c r="Q43" s="23"/>
      <c r="R43" s="23"/>
      <c r="S43" s="23"/>
      <c r="T43" s="23"/>
      <c r="U43" s="23"/>
      <c r="V43" s="24">
        <f>(SUM(IF(B43&gt;0,1,0)+ IF(C43&gt;0,1,0)+IF(D43&gt;0,1,0)+IF(E43&gt;0,1,0)+IF(F43&gt;0,1,0)+IF(G43&gt;0,1,0)+IF(H43&gt;0,1,0)+IF(I43&gt;0,1,0)+IF(J43&gt;0,1,0)+IF(K43&gt;0,1,0)+IF(L43&gt;0,1,0)+IF(M43&gt;0,1,0)+IF(N43&gt;0,1,0)+IF(O43&gt;0,1,0)+IF(P43&gt;0,1,0)+IF(Q43&gt;0,1,0)+IF(R43&gt;0,1,0)+IF(S43&gt;0,1,0)+IF(T43&gt;0,1,0)+IF(U43&gt;0,1,0)))</f>
        <v>0</v>
      </c>
    </row>
    <row r="44" spans="1:22" ht="15" thickBot="1" x14ac:dyDescent="0.4">
      <c r="A44" s="26" t="s">
        <v>36</v>
      </c>
      <c r="B44" s="27">
        <f>(SUM((IF(B40&gt;0,1,0)+IF(B41&gt;0,1,0)+IF(B42&gt;0,1,0)+IF(B43&gt;0,1,0)))/4)</f>
        <v>0</v>
      </c>
      <c r="C44" s="27">
        <f t="shared" ref="C44:U44" si="5">(SUM((IF(C40&gt;0,1,0)+IF(C41&gt;0,1,0)+IF(C42&gt;0,1,0)+IF(C43&gt;0,1,0))/3))</f>
        <v>0</v>
      </c>
      <c r="D44" s="27">
        <f t="shared" si="5"/>
        <v>0</v>
      </c>
      <c r="E44" s="27">
        <f t="shared" si="5"/>
        <v>0</v>
      </c>
      <c r="F44" s="27">
        <f t="shared" si="5"/>
        <v>0</v>
      </c>
      <c r="G44" s="27">
        <f t="shared" si="5"/>
        <v>0</v>
      </c>
      <c r="H44" s="27">
        <f t="shared" si="5"/>
        <v>0</v>
      </c>
      <c r="I44" s="27">
        <f t="shared" si="5"/>
        <v>0</v>
      </c>
      <c r="J44" s="27">
        <f t="shared" si="5"/>
        <v>0</v>
      </c>
      <c r="K44" s="27">
        <f t="shared" si="5"/>
        <v>0</v>
      </c>
      <c r="L44" s="27">
        <f t="shared" si="5"/>
        <v>0</v>
      </c>
      <c r="M44" s="27">
        <f t="shared" si="5"/>
        <v>0</v>
      </c>
      <c r="N44" s="27">
        <f t="shared" si="5"/>
        <v>0</v>
      </c>
      <c r="O44" s="27">
        <f t="shared" si="5"/>
        <v>0</v>
      </c>
      <c r="P44" s="27">
        <f t="shared" si="5"/>
        <v>0</v>
      </c>
      <c r="Q44" s="27">
        <f t="shared" si="5"/>
        <v>0</v>
      </c>
      <c r="R44" s="27">
        <f t="shared" si="5"/>
        <v>0</v>
      </c>
      <c r="S44" s="27">
        <f t="shared" si="5"/>
        <v>0</v>
      </c>
      <c r="T44" s="27">
        <f t="shared" si="5"/>
        <v>0</v>
      </c>
      <c r="U44" s="27">
        <f t="shared" si="5"/>
        <v>0</v>
      </c>
      <c r="V44" s="27">
        <f>SUM(V40:V43)/B5/4</f>
        <v>0</v>
      </c>
    </row>
    <row r="45" spans="1:22" x14ac:dyDescent="0.35">
      <c r="A45" s="36" t="s">
        <v>64</v>
      </c>
      <c r="B45" s="37"/>
      <c r="C45" s="38"/>
      <c r="D45" s="38"/>
      <c r="E45" s="38"/>
      <c r="F45" s="38"/>
      <c r="G45" s="38"/>
      <c r="H45" s="38"/>
      <c r="I45" s="38"/>
      <c r="J45" s="38"/>
      <c r="K45" s="38"/>
      <c r="L45" s="38"/>
      <c r="M45" s="38"/>
      <c r="N45" s="38"/>
      <c r="O45" s="38"/>
      <c r="P45" s="38"/>
      <c r="Q45" s="38"/>
      <c r="R45" s="38"/>
      <c r="S45" s="38"/>
      <c r="T45" s="38"/>
      <c r="U45" s="38"/>
      <c r="V45" s="39"/>
    </row>
    <row r="46" spans="1:22" x14ac:dyDescent="0.35">
      <c r="A46" s="33" t="s">
        <v>65</v>
      </c>
      <c r="B46" s="23"/>
      <c r="C46" s="23"/>
      <c r="D46" s="23"/>
      <c r="E46" s="23"/>
      <c r="F46" s="23"/>
      <c r="G46" s="23"/>
      <c r="H46" s="23"/>
      <c r="I46" s="23"/>
      <c r="J46" s="23"/>
      <c r="K46" s="23"/>
      <c r="L46" s="23"/>
      <c r="M46" s="23"/>
      <c r="N46" s="23"/>
      <c r="O46" s="23"/>
      <c r="P46" s="23"/>
      <c r="Q46" s="23"/>
      <c r="R46" s="23"/>
      <c r="S46" s="23"/>
      <c r="T46" s="23"/>
      <c r="U46" s="23"/>
      <c r="V46" s="24">
        <f t="shared" ref="V46:V51" si="6">(SUM(IF(B46&gt;0,1,0)+ IF(C46&gt;0,1,0)+IF(D46&gt;0,1,0)+IF(E46&gt;0,1,0)+IF(F46&gt;0,1,0)+IF(G46&gt;0,1,0)+IF(H46&gt;0,1,0)+IF(I46&gt;0,1,0)+IF(J46&gt;0,1,0)+IF(K46&gt;0,1,0)+IF(L46&gt;0,1,0)+IF(M46&gt;0,1,0)+IF(N46&gt;0,1,0)+IF(O46&gt;0,1,0)+IF(P46&gt;0,1,0)+IF(Q46&gt;0,1,0)+IF(R46&gt;0,1,0)+IF(S46&gt;0,1,0)+IF(T46&gt;0,1,0)+IF(U46&gt;0,1,0)))</f>
        <v>0</v>
      </c>
    </row>
    <row r="47" spans="1:22" x14ac:dyDescent="0.35">
      <c r="A47" s="33" t="s">
        <v>66</v>
      </c>
      <c r="B47" s="23"/>
      <c r="C47" s="23"/>
      <c r="D47" s="23"/>
      <c r="E47" s="23"/>
      <c r="F47" s="23"/>
      <c r="G47" s="23"/>
      <c r="H47" s="23"/>
      <c r="I47" s="23"/>
      <c r="J47" s="23"/>
      <c r="K47" s="23"/>
      <c r="L47" s="23"/>
      <c r="M47" s="23"/>
      <c r="N47" s="23"/>
      <c r="O47" s="23"/>
      <c r="P47" s="23"/>
      <c r="Q47" s="23"/>
      <c r="R47" s="23"/>
      <c r="S47" s="23"/>
      <c r="T47" s="23"/>
      <c r="U47" s="23"/>
      <c r="V47" s="24">
        <f t="shared" si="6"/>
        <v>0</v>
      </c>
    </row>
    <row r="48" spans="1:22" x14ac:dyDescent="0.35">
      <c r="A48" s="33" t="s">
        <v>67</v>
      </c>
      <c r="B48" s="23"/>
      <c r="C48" s="23"/>
      <c r="D48" s="23"/>
      <c r="E48" s="23"/>
      <c r="F48" s="23"/>
      <c r="G48" s="23"/>
      <c r="H48" s="23"/>
      <c r="I48" s="23"/>
      <c r="J48" s="23"/>
      <c r="K48" s="23"/>
      <c r="L48" s="23"/>
      <c r="M48" s="23"/>
      <c r="N48" s="23"/>
      <c r="O48" s="23"/>
      <c r="P48" s="23"/>
      <c r="Q48" s="23"/>
      <c r="R48" s="23"/>
      <c r="S48" s="23"/>
      <c r="T48" s="23"/>
      <c r="U48" s="23"/>
      <c r="V48" s="24">
        <f t="shared" si="6"/>
        <v>0</v>
      </c>
    </row>
    <row r="49" spans="1:22" x14ac:dyDescent="0.35">
      <c r="A49" s="33" t="s">
        <v>68</v>
      </c>
      <c r="B49" s="23"/>
      <c r="C49" s="23"/>
      <c r="D49" s="23"/>
      <c r="E49" s="23"/>
      <c r="F49" s="23"/>
      <c r="G49" s="23"/>
      <c r="H49" s="23"/>
      <c r="I49" s="23"/>
      <c r="J49" s="23"/>
      <c r="K49" s="23"/>
      <c r="L49" s="23"/>
      <c r="M49" s="23"/>
      <c r="N49" s="23"/>
      <c r="O49" s="23"/>
      <c r="P49" s="23"/>
      <c r="Q49" s="23"/>
      <c r="R49" s="23"/>
      <c r="S49" s="23"/>
      <c r="T49" s="23"/>
      <c r="U49" s="23"/>
      <c r="V49" s="24">
        <f t="shared" si="6"/>
        <v>0</v>
      </c>
    </row>
    <row r="50" spans="1:22" x14ac:dyDescent="0.35">
      <c r="A50" s="33" t="s">
        <v>69</v>
      </c>
      <c r="B50" s="23"/>
      <c r="C50" s="23"/>
      <c r="D50" s="23"/>
      <c r="E50" s="23"/>
      <c r="F50" s="23"/>
      <c r="G50" s="23"/>
      <c r="H50" s="23"/>
      <c r="I50" s="23"/>
      <c r="J50" s="23"/>
      <c r="K50" s="23"/>
      <c r="L50" s="23"/>
      <c r="M50" s="23"/>
      <c r="N50" s="23"/>
      <c r="O50" s="23"/>
      <c r="P50" s="23"/>
      <c r="Q50" s="23"/>
      <c r="R50" s="23"/>
      <c r="S50" s="23"/>
      <c r="T50" s="23"/>
      <c r="U50" s="23"/>
      <c r="V50" s="24">
        <f t="shared" si="6"/>
        <v>0</v>
      </c>
    </row>
    <row r="51" spans="1:22" ht="26.5" thickBot="1" x14ac:dyDescent="0.4">
      <c r="A51" s="34" t="s">
        <v>70</v>
      </c>
      <c r="B51" s="23"/>
      <c r="C51" s="23"/>
      <c r="D51" s="23"/>
      <c r="E51" s="23"/>
      <c r="F51" s="23"/>
      <c r="G51" s="23"/>
      <c r="H51" s="23"/>
      <c r="I51" s="23"/>
      <c r="J51" s="23"/>
      <c r="K51" s="23"/>
      <c r="L51" s="23"/>
      <c r="M51" s="23"/>
      <c r="N51" s="23"/>
      <c r="O51" s="23"/>
      <c r="P51" s="23"/>
      <c r="Q51" s="23"/>
      <c r="R51" s="23"/>
      <c r="S51" s="23"/>
      <c r="T51" s="23"/>
      <c r="U51" s="23"/>
      <c r="V51" s="24">
        <f t="shared" si="6"/>
        <v>0</v>
      </c>
    </row>
    <row r="52" spans="1:22" ht="15" thickBot="1" x14ac:dyDescent="0.4">
      <c r="A52" s="26" t="s">
        <v>36</v>
      </c>
      <c r="B52" s="27">
        <f>(SUM((IF(B46&gt;0,1,0)+IF(B47&gt;0,1,0)+IF(B48&gt;0,1,0)+IF(B49&gt;0,1,0)+IF(B50&gt;0,1,0)+IF(B51&gt;0,1,0)))/6)</f>
        <v>0</v>
      </c>
      <c r="C52" s="27">
        <f t="shared" ref="C52:U52" si="7">(SUM((IF(C46&gt;0,1,0)+IF(C47&gt;0,1,0)+IF(C48&gt;0,1,0)+IF(C49&gt;0,1,0)+IF(C50&gt;0,1,0)+IF(C51&gt;0,1,0)))/6)</f>
        <v>0</v>
      </c>
      <c r="D52" s="27">
        <f t="shared" si="7"/>
        <v>0</v>
      </c>
      <c r="E52" s="27">
        <f t="shared" si="7"/>
        <v>0</v>
      </c>
      <c r="F52" s="27">
        <f t="shared" si="7"/>
        <v>0</v>
      </c>
      <c r="G52" s="27">
        <f t="shared" si="7"/>
        <v>0</v>
      </c>
      <c r="H52" s="27">
        <f t="shared" si="7"/>
        <v>0</v>
      </c>
      <c r="I52" s="27">
        <f t="shared" si="7"/>
        <v>0</v>
      </c>
      <c r="J52" s="27">
        <f t="shared" si="7"/>
        <v>0</v>
      </c>
      <c r="K52" s="27">
        <f t="shared" si="7"/>
        <v>0</v>
      </c>
      <c r="L52" s="27">
        <f t="shared" si="7"/>
        <v>0</v>
      </c>
      <c r="M52" s="27">
        <f t="shared" si="7"/>
        <v>0</v>
      </c>
      <c r="N52" s="27">
        <f t="shared" si="7"/>
        <v>0</v>
      </c>
      <c r="O52" s="27">
        <f t="shared" si="7"/>
        <v>0</v>
      </c>
      <c r="P52" s="27">
        <f t="shared" si="7"/>
        <v>0</v>
      </c>
      <c r="Q52" s="27">
        <f t="shared" si="7"/>
        <v>0</v>
      </c>
      <c r="R52" s="27">
        <f t="shared" si="7"/>
        <v>0</v>
      </c>
      <c r="S52" s="27">
        <f t="shared" si="7"/>
        <v>0</v>
      </c>
      <c r="T52" s="27">
        <f t="shared" si="7"/>
        <v>0</v>
      </c>
      <c r="U52" s="27">
        <f t="shared" si="7"/>
        <v>0</v>
      </c>
      <c r="V52" s="27">
        <f>SUM(V46:V51)/B5/6</f>
        <v>0</v>
      </c>
    </row>
    <row r="53" spans="1:22" x14ac:dyDescent="0.35">
      <c r="A53" s="40" t="s">
        <v>71</v>
      </c>
      <c r="B53" s="19"/>
      <c r="C53" s="20"/>
      <c r="D53" s="20"/>
      <c r="E53" s="20"/>
      <c r="F53" s="20"/>
      <c r="G53" s="20"/>
      <c r="H53" s="20"/>
      <c r="I53" s="20"/>
      <c r="J53" s="20"/>
      <c r="K53" s="20"/>
      <c r="L53" s="20"/>
      <c r="M53" s="20"/>
      <c r="N53" s="20"/>
      <c r="O53" s="20"/>
      <c r="P53" s="20"/>
      <c r="Q53" s="20"/>
      <c r="R53" s="20"/>
      <c r="S53" s="20"/>
      <c r="T53" s="20"/>
      <c r="U53" s="20"/>
      <c r="V53" s="21"/>
    </row>
    <row r="54" spans="1:22" x14ac:dyDescent="0.35">
      <c r="A54" s="34" t="s">
        <v>72</v>
      </c>
      <c r="B54" s="23"/>
      <c r="C54" s="23"/>
      <c r="D54" s="23"/>
      <c r="E54" s="23"/>
      <c r="F54" s="23"/>
      <c r="G54" s="23"/>
      <c r="H54" s="23"/>
      <c r="I54" s="23"/>
      <c r="J54" s="23"/>
      <c r="K54" s="23"/>
      <c r="L54" s="23"/>
      <c r="M54" s="23"/>
      <c r="N54" s="23"/>
      <c r="O54" s="23"/>
      <c r="P54" s="23"/>
      <c r="Q54" s="23"/>
      <c r="R54" s="23"/>
      <c r="S54" s="23"/>
      <c r="T54" s="23"/>
      <c r="U54" s="23"/>
      <c r="V54" s="24">
        <f>(SUM(IF(B54&gt;0,1,0)+ IF(C54&gt;0,1,0)+IF(D54&gt;0,1,0)+IF(E54&gt;0,1,0)+IF(F54&gt;0,1,0)+IF(G54&gt;0,1,0)+IF(H54&gt;0,1,0)+IF(I54&gt;0,1,0)+IF(J54&gt;0,1,0)+IF(K54&gt;0,1,0)+IF(L54&gt;0,1,0)+IF(M54&gt;0,1,0)+IF(N54&gt;0,1,0)+IF(O54&gt;0,1,0)+IF(P54&gt;0,1,0)+IF(Q54&gt;0,1,0)+IF(R54&gt;0,1,0)+IF(S54&gt;0,1,0)+IF(T54&gt;0,1,0)+IF(U54&gt;0,1,0)))</f>
        <v>0</v>
      </c>
    </row>
    <row r="55" spans="1:22" ht="26" x14ac:dyDescent="0.35">
      <c r="A55" s="34" t="s">
        <v>73</v>
      </c>
      <c r="B55" s="23"/>
      <c r="C55" s="23"/>
      <c r="D55" s="23"/>
      <c r="E55" s="23"/>
      <c r="F55" s="23"/>
      <c r="G55" s="23"/>
      <c r="H55" s="23"/>
      <c r="I55" s="23"/>
      <c r="J55" s="23"/>
      <c r="K55" s="23"/>
      <c r="L55" s="23"/>
      <c r="M55" s="23"/>
      <c r="N55" s="23"/>
      <c r="O55" s="23"/>
      <c r="P55" s="23"/>
      <c r="Q55" s="23"/>
      <c r="R55" s="23"/>
      <c r="S55" s="23"/>
      <c r="T55" s="23"/>
      <c r="U55" s="23"/>
      <c r="V55" s="24">
        <f>(SUM(IF(B55&gt;0,1,0)+ IF(C55&gt;0,1,0)+IF(D55&gt;0,1,0)+IF(E55&gt;0,1,0)+IF(F55&gt;0,1,0)+IF(G55&gt;0,1,0)+IF(H55&gt;0,1,0)+IF(I55&gt;0,1,0)+IF(J55&gt;0,1,0)+IF(K55&gt;0,1,0)+IF(L55&gt;0,1,0)+IF(M55&gt;0,1,0)+IF(N55&gt;0,1,0)+IF(O55&gt;0,1,0)+IF(P55&gt;0,1,0)+IF(Q55&gt;0,1,0)+IF(R55&gt;0,1,0)+IF(S55&gt;0,1,0)+IF(T55&gt;0,1,0)+IF(U55&gt;0,1,0)))</f>
        <v>0</v>
      </c>
    </row>
    <row r="56" spans="1:22" ht="26.5" thickBot="1" x14ac:dyDescent="0.4">
      <c r="A56" s="34" t="s">
        <v>74</v>
      </c>
      <c r="B56" s="23"/>
      <c r="C56" s="23"/>
      <c r="D56" s="23"/>
      <c r="E56" s="23"/>
      <c r="F56" s="23"/>
      <c r="G56" s="23"/>
      <c r="H56" s="23"/>
      <c r="I56" s="23"/>
      <c r="J56" s="23"/>
      <c r="K56" s="23"/>
      <c r="L56" s="23"/>
      <c r="M56" s="23"/>
      <c r="N56" s="23"/>
      <c r="O56" s="23"/>
      <c r="P56" s="23"/>
      <c r="Q56" s="23"/>
      <c r="R56" s="23"/>
      <c r="S56" s="23"/>
      <c r="T56" s="23"/>
      <c r="U56" s="23"/>
      <c r="V56" s="24">
        <f>(SUM(IF(B56&gt;0,1,0)+ IF(C56&gt;0,1,0)+IF(D56&gt;0,1,0)+IF(E56&gt;0,1,0)+IF(F56&gt;0,1,0)+IF(G56&gt;0,1,0)+IF(H56&gt;0,1,0)+IF(I56&gt;0,1,0)+IF(J56&gt;0,1,0)+IF(K56&gt;0,1,0)+IF(L56&gt;0,1,0)+IF(M56&gt;0,1,0)+IF(N56&gt;0,1,0)+IF(O56&gt;0,1,0)+IF(P56&gt;0,1,0)+IF(Q56&gt;0,1,0)+IF(R56&gt;0,1,0)+IF(S56&gt;0,1,0)+IF(T56&gt;0,1,0)+IF(U56&gt;0,1,0)))</f>
        <v>0</v>
      </c>
    </row>
    <row r="57" spans="1:22" ht="15" thickBot="1" x14ac:dyDescent="0.4">
      <c r="A57" s="41" t="s">
        <v>36</v>
      </c>
      <c r="B57" s="27">
        <f>(SUM((IF(B54&gt;0,1,0)+IF(B55&gt;0,1,0)+IF(B56&gt;0,1,0)))/3)</f>
        <v>0</v>
      </c>
      <c r="C57" s="27">
        <f t="shared" ref="C57:U57" si="8">(SUM((IF(C54&gt;0,1,0)+IF(C55&gt;0,1,0)+IF(C56&gt;0,1,0)))/3)</f>
        <v>0</v>
      </c>
      <c r="D57" s="27">
        <f t="shared" si="8"/>
        <v>0</v>
      </c>
      <c r="E57" s="27">
        <f t="shared" si="8"/>
        <v>0</v>
      </c>
      <c r="F57" s="27">
        <f t="shared" si="8"/>
        <v>0</v>
      </c>
      <c r="G57" s="27">
        <f t="shared" si="8"/>
        <v>0</v>
      </c>
      <c r="H57" s="27">
        <f t="shared" si="8"/>
        <v>0</v>
      </c>
      <c r="I57" s="27">
        <f t="shared" si="8"/>
        <v>0</v>
      </c>
      <c r="J57" s="27">
        <f t="shared" si="8"/>
        <v>0</v>
      </c>
      <c r="K57" s="27">
        <f t="shared" si="8"/>
        <v>0</v>
      </c>
      <c r="L57" s="27">
        <f t="shared" si="8"/>
        <v>0</v>
      </c>
      <c r="M57" s="27">
        <f t="shared" si="8"/>
        <v>0</v>
      </c>
      <c r="N57" s="27">
        <f t="shared" si="8"/>
        <v>0</v>
      </c>
      <c r="O57" s="27">
        <f t="shared" si="8"/>
        <v>0</v>
      </c>
      <c r="P57" s="27">
        <f t="shared" si="8"/>
        <v>0</v>
      </c>
      <c r="Q57" s="27">
        <f t="shared" si="8"/>
        <v>0</v>
      </c>
      <c r="R57" s="27">
        <f t="shared" si="8"/>
        <v>0</v>
      </c>
      <c r="S57" s="27">
        <f t="shared" si="8"/>
        <v>0</v>
      </c>
      <c r="T57" s="27">
        <f t="shared" si="8"/>
        <v>0</v>
      </c>
      <c r="U57" s="27">
        <f t="shared" si="8"/>
        <v>0</v>
      </c>
      <c r="V57" s="27">
        <f>SUM(V54:V56)/B5/3</f>
        <v>0</v>
      </c>
    </row>
    <row r="58" spans="1:22" x14ac:dyDescent="0.35">
      <c r="A58" s="40" t="s">
        <v>110</v>
      </c>
      <c r="B58" s="19"/>
      <c r="C58" s="20"/>
      <c r="D58" s="20"/>
      <c r="E58" s="20"/>
      <c r="F58" s="20"/>
      <c r="G58" s="20"/>
      <c r="H58" s="20"/>
      <c r="I58" s="20"/>
      <c r="J58" s="20"/>
      <c r="K58" s="20"/>
      <c r="L58" s="20"/>
      <c r="M58" s="20"/>
      <c r="N58" s="20"/>
      <c r="O58" s="20"/>
      <c r="P58" s="20"/>
      <c r="Q58" s="20"/>
      <c r="R58" s="20"/>
      <c r="S58" s="20"/>
      <c r="T58" s="20"/>
      <c r="U58" s="20"/>
      <c r="V58" s="21"/>
    </row>
    <row r="59" spans="1:22" x14ac:dyDescent="0.35">
      <c r="A59" s="34" t="s">
        <v>75</v>
      </c>
      <c r="B59" s="23"/>
      <c r="C59" s="23"/>
      <c r="D59" s="23"/>
      <c r="E59" s="23"/>
      <c r="F59" s="23"/>
      <c r="G59" s="23"/>
      <c r="H59" s="23"/>
      <c r="I59" s="23"/>
      <c r="J59" s="23"/>
      <c r="K59" s="23"/>
      <c r="L59" s="23"/>
      <c r="M59" s="23"/>
      <c r="N59" s="23"/>
      <c r="O59" s="23"/>
      <c r="P59" s="23"/>
      <c r="Q59" s="23"/>
      <c r="R59" s="23"/>
      <c r="S59" s="23"/>
      <c r="T59" s="23"/>
      <c r="U59" s="23"/>
      <c r="V59" s="24">
        <f>(SUM(IF(B59&gt;0,1,0)+ IF(C59&gt;0,1,0)+IF(D59&gt;0,1,0)+IF(E59&gt;0,1,0)+IF(F59&gt;0,1,0)+IF(G59&gt;0,1,0)+IF(H59&gt;0,1,0)+IF(I59&gt;0,1,0)+IF(J59&gt;0,1,0)+IF(K59&gt;0,1,0)+IF(L59&gt;0,1,0)+IF(M59&gt;0,1,0)+IF(N59&gt;0,1,0)+IF(O59&gt;0,1,0)+IF(P59&gt;0,1,0)+IF(Q59&gt;0,1,0)+IF(R59&gt;0,1,0)+IF(S59&gt;0,1,0)+IF(T59&gt;0,1,0)+IF(U59&gt;0,1,0)))</f>
        <v>0</v>
      </c>
    </row>
    <row r="60" spans="1:22" x14ac:dyDescent="0.35">
      <c r="A60" s="34" t="s">
        <v>76</v>
      </c>
      <c r="B60" s="23"/>
      <c r="C60" s="23"/>
      <c r="D60" s="23"/>
      <c r="E60" s="23"/>
      <c r="F60" s="23"/>
      <c r="G60" s="23"/>
      <c r="H60" s="23"/>
      <c r="I60" s="23"/>
      <c r="J60" s="23"/>
      <c r="K60" s="23"/>
      <c r="L60" s="23"/>
      <c r="M60" s="23"/>
      <c r="N60" s="23"/>
      <c r="O60" s="23"/>
      <c r="P60" s="23"/>
      <c r="Q60" s="23"/>
      <c r="R60" s="23"/>
      <c r="S60" s="23"/>
      <c r="T60" s="23"/>
      <c r="U60" s="23"/>
      <c r="V60" s="24">
        <f>(SUM(IF(B60&gt;0,1,0)+ IF(C60&gt;0,1,0)+IF(D60&gt;0,1,0)+IF(E60&gt;0,1,0)+IF(F60&gt;0,1,0)+IF(G60&gt;0,1,0)+IF(H60&gt;0,1,0)+IF(I60&gt;0,1,0)+IF(J60&gt;0,1,0)+IF(K60&gt;0,1,0)+IF(L60&gt;0,1,0)+IF(M60&gt;0,1,0)+IF(N60&gt;0,1,0)+IF(O60&gt;0,1,0)+IF(P60&gt;0,1,0)+IF(Q60&gt;0,1,0)+IF(R60&gt;0,1,0)+IF(S60&gt;0,1,0)+IF(T60&gt;0,1,0)+IF(U60&gt;0,1,0)))</f>
        <v>0</v>
      </c>
    </row>
    <row r="61" spans="1:22" x14ac:dyDescent="0.35">
      <c r="A61" s="34" t="s">
        <v>77</v>
      </c>
      <c r="B61" s="23"/>
      <c r="C61" s="23"/>
      <c r="D61" s="23"/>
      <c r="E61" s="23"/>
      <c r="F61" s="23"/>
      <c r="G61" s="23"/>
      <c r="H61" s="23"/>
      <c r="I61" s="23"/>
      <c r="J61" s="23"/>
      <c r="K61" s="23"/>
      <c r="L61" s="23"/>
      <c r="M61" s="23"/>
      <c r="N61" s="23"/>
      <c r="O61" s="23"/>
      <c r="P61" s="23"/>
      <c r="Q61" s="23"/>
      <c r="R61" s="23"/>
      <c r="S61" s="23"/>
      <c r="T61" s="23"/>
      <c r="U61" s="23"/>
      <c r="V61" s="24">
        <f>(SUM(IF(B61&gt;0,1,0)+ IF(C61&gt;0,1,0)+IF(D61&gt;0,1,0)+IF(E61&gt;0,1,0)+IF(F61&gt;0,1,0)+IF(G61&gt;0,1,0)+IF(H61&gt;0,1,0)+IF(I61&gt;0,1,0)+IF(J61&gt;0,1,0)+IF(K61&gt;0,1,0)+IF(L61&gt;0,1,0)+IF(M61&gt;0,1,0)+IF(N61&gt;0,1,0)+IF(O61&gt;0,1,0)+IF(P61&gt;0,1,0)+IF(Q61&gt;0,1,0)+IF(R61&gt;0,1,0)+IF(S61&gt;0,1,0)+IF(T61&gt;0,1,0)+IF(U61&gt;0,1,0)))</f>
        <v>0</v>
      </c>
    </row>
    <row r="62" spans="1:22" x14ac:dyDescent="0.35">
      <c r="A62" s="34" t="s">
        <v>78</v>
      </c>
      <c r="B62" s="23"/>
      <c r="C62" s="23"/>
      <c r="D62" s="23"/>
      <c r="E62" s="23"/>
      <c r="F62" s="23"/>
      <c r="G62" s="23"/>
      <c r="H62" s="23"/>
      <c r="I62" s="23"/>
      <c r="J62" s="23"/>
      <c r="K62" s="23"/>
      <c r="L62" s="23"/>
      <c r="M62" s="23"/>
      <c r="N62" s="23"/>
      <c r="O62" s="23"/>
      <c r="P62" s="23"/>
      <c r="Q62" s="23"/>
      <c r="R62" s="23"/>
      <c r="S62" s="23"/>
      <c r="T62" s="23"/>
      <c r="U62" s="23"/>
      <c r="V62" s="24">
        <f>(SUM(IF(B62&gt;0,1,0)+ IF(C62&gt;0,1,0)+IF(D62&gt;0,1,0)+IF(E62&gt;0,1,0)+IF(F62&gt;0,1,0)+IF(G62&gt;0,1,0)+IF(H62&gt;0,1,0)+IF(I62&gt;0,1,0)+IF(J62&gt;0,1,0)+IF(K62&gt;0,1,0)+IF(L62&gt;0,1,0)+IF(M62&gt;0,1,0)+IF(N62&gt;0,1,0)+IF(O62&gt;0,1,0)+IF(P62&gt;0,1,0)+IF(Q62&gt;0,1,0)+IF(R62&gt;0,1,0)+IF(S62&gt;0,1,0)+IF(T62&gt;0,1,0)+IF(U62&gt;0,1,0)))</f>
        <v>0</v>
      </c>
    </row>
    <row r="63" spans="1:22" ht="15" thickBot="1" x14ac:dyDescent="0.4">
      <c r="A63" s="34" t="s">
        <v>79</v>
      </c>
      <c r="B63" s="23"/>
      <c r="C63" s="23"/>
      <c r="D63" s="23"/>
      <c r="E63" s="23"/>
      <c r="F63" s="23"/>
      <c r="G63" s="23"/>
      <c r="H63" s="23"/>
      <c r="I63" s="23"/>
      <c r="J63" s="23"/>
      <c r="K63" s="23"/>
      <c r="L63" s="23"/>
      <c r="M63" s="23"/>
      <c r="N63" s="23"/>
      <c r="O63" s="23"/>
      <c r="P63" s="23"/>
      <c r="Q63" s="23"/>
      <c r="R63" s="23"/>
      <c r="S63" s="23"/>
      <c r="T63" s="23"/>
      <c r="U63" s="23"/>
      <c r="V63" s="24">
        <f>(SUM(IF(B63&gt;0,1,0)+ IF(C63&gt;0,1,0)+IF(D63&gt;0,1,0)+IF(E63&gt;0,1,0)+IF(F63&gt;0,1,0)+IF(G63&gt;0,1,0)+IF(H63&gt;0,1,0)+IF(I63&gt;0,1,0)+IF(J63&gt;0,1,0)+IF(K63&gt;0,1,0)+IF(L63&gt;0,1,0)+IF(M63&gt;0,1,0)+IF(N63&gt;0,1,0)+IF(O63&gt;0,1,0)+IF(P63&gt;0,1,0)+IF(Q63&gt;0,1,0)+IF(R63&gt;0,1,0)+IF(S63&gt;0,1,0)+IF(T63&gt;0,1,0)+IF(U63&gt;0,1,0)))</f>
        <v>0</v>
      </c>
    </row>
    <row r="64" spans="1:22" ht="15" thickBot="1" x14ac:dyDescent="0.4">
      <c r="A64" s="26" t="s">
        <v>36</v>
      </c>
      <c r="B64" s="27">
        <f>(SUM(IF(B59&gt;0,1,0)+IF(B60&gt;0,1,0)+IF(B61&gt;0,1,0)+IF(B62&gt;0,1,0)+IF(B63&gt;0,1,0)))/5</f>
        <v>0</v>
      </c>
      <c r="C64" s="27">
        <f t="shared" ref="C64:U64" si="9">(SUM(IF(C59&gt;0,1,0)+IF(C60&gt;0,1,0)+IF(C61&gt;0,1,0)+IF(C62&gt;0,1,0)+IF(C63&gt;0,1,0)))/5</f>
        <v>0</v>
      </c>
      <c r="D64" s="27">
        <f t="shared" si="9"/>
        <v>0</v>
      </c>
      <c r="E64" s="27">
        <f t="shared" si="9"/>
        <v>0</v>
      </c>
      <c r="F64" s="27">
        <f t="shared" si="9"/>
        <v>0</v>
      </c>
      <c r="G64" s="27">
        <f t="shared" si="9"/>
        <v>0</v>
      </c>
      <c r="H64" s="27">
        <f t="shared" si="9"/>
        <v>0</v>
      </c>
      <c r="I64" s="27">
        <f t="shared" si="9"/>
        <v>0</v>
      </c>
      <c r="J64" s="27">
        <f t="shared" si="9"/>
        <v>0</v>
      </c>
      <c r="K64" s="27">
        <f t="shared" si="9"/>
        <v>0</v>
      </c>
      <c r="L64" s="27">
        <f t="shared" si="9"/>
        <v>0</v>
      </c>
      <c r="M64" s="27">
        <f t="shared" si="9"/>
        <v>0</v>
      </c>
      <c r="N64" s="27">
        <f t="shared" si="9"/>
        <v>0</v>
      </c>
      <c r="O64" s="27">
        <f t="shared" si="9"/>
        <v>0</v>
      </c>
      <c r="P64" s="27">
        <f t="shared" si="9"/>
        <v>0</v>
      </c>
      <c r="Q64" s="27">
        <f t="shared" si="9"/>
        <v>0</v>
      </c>
      <c r="R64" s="27">
        <f t="shared" si="9"/>
        <v>0</v>
      </c>
      <c r="S64" s="27">
        <f t="shared" si="9"/>
        <v>0</v>
      </c>
      <c r="T64" s="27">
        <f t="shared" si="9"/>
        <v>0</v>
      </c>
      <c r="U64" s="27">
        <f t="shared" si="9"/>
        <v>0</v>
      </c>
      <c r="V64" s="27">
        <f>SUM(V59:V63)/B5/5</f>
        <v>0</v>
      </c>
    </row>
    <row r="65" spans="1:22" x14ac:dyDescent="0.35">
      <c r="A65" s="42" t="s">
        <v>80</v>
      </c>
      <c r="B65" s="19"/>
      <c r="C65" s="20"/>
      <c r="D65" s="20"/>
      <c r="E65" s="20"/>
      <c r="F65" s="20"/>
      <c r="G65" s="20"/>
      <c r="H65" s="20"/>
      <c r="I65" s="20"/>
      <c r="J65" s="20"/>
      <c r="K65" s="20"/>
      <c r="L65" s="20"/>
      <c r="M65" s="20"/>
      <c r="N65" s="20"/>
      <c r="O65" s="20"/>
      <c r="P65" s="20"/>
      <c r="Q65" s="20"/>
      <c r="R65" s="20"/>
      <c r="S65" s="20"/>
      <c r="T65" s="20"/>
      <c r="U65" s="20"/>
      <c r="V65" s="21"/>
    </row>
    <row r="66" spans="1:22" x14ac:dyDescent="0.35">
      <c r="A66" s="34" t="s">
        <v>81</v>
      </c>
      <c r="B66" s="23"/>
      <c r="C66" s="23"/>
      <c r="D66" s="23"/>
      <c r="E66" s="23"/>
      <c r="F66" s="23"/>
      <c r="G66" s="23"/>
      <c r="H66" s="23"/>
      <c r="I66" s="23"/>
      <c r="J66" s="23"/>
      <c r="K66" s="23"/>
      <c r="L66" s="23"/>
      <c r="M66" s="23"/>
      <c r="N66" s="23"/>
      <c r="O66" s="23"/>
      <c r="P66" s="23"/>
      <c r="Q66" s="23"/>
      <c r="R66" s="23"/>
      <c r="S66" s="23"/>
      <c r="T66" s="23"/>
      <c r="U66" s="23"/>
      <c r="V66" s="24">
        <f t="shared" ref="V66:V72" si="10">(SUM(IF(B66&gt;0,1,0)+ IF(C66&gt;0,1,0)+IF(D66&gt;0,1,0)+IF(E66&gt;0,1,0)+IF(F66&gt;0,1,0)+IF(G66&gt;0,1,0)+IF(H66&gt;0,1,0)+IF(I66&gt;0,1,0)+IF(J66&gt;0,1,0)+IF(K66&gt;0,1,0)+IF(L66&gt;0,1,0)+IF(M66&gt;0,1,0)+IF(N66&gt;0,1,0)+IF(O66&gt;0,1,0)+IF(P66&gt;0,1,0)+IF(Q66&gt;0,1,0)+IF(R66&gt;0,1,0)+IF(S66&gt;0,1,0)+IF(T66&gt;0,1,0)+IF(U66&gt;0,1,0)))</f>
        <v>0</v>
      </c>
    </row>
    <row r="67" spans="1:22" x14ac:dyDescent="0.35">
      <c r="A67" s="34" t="s">
        <v>82</v>
      </c>
      <c r="B67" s="23"/>
      <c r="C67" s="23"/>
      <c r="D67" s="23"/>
      <c r="E67" s="23"/>
      <c r="F67" s="23"/>
      <c r="G67" s="23"/>
      <c r="H67" s="23"/>
      <c r="I67" s="23"/>
      <c r="J67" s="23"/>
      <c r="K67" s="23"/>
      <c r="L67" s="23"/>
      <c r="M67" s="23"/>
      <c r="N67" s="23"/>
      <c r="O67" s="23"/>
      <c r="P67" s="23"/>
      <c r="Q67" s="23"/>
      <c r="R67" s="23"/>
      <c r="S67" s="23"/>
      <c r="T67" s="23"/>
      <c r="U67" s="23"/>
      <c r="V67" s="24">
        <f t="shared" si="10"/>
        <v>0</v>
      </c>
    </row>
    <row r="68" spans="1:22" x14ac:dyDescent="0.35">
      <c r="A68" s="34" t="s">
        <v>83</v>
      </c>
      <c r="B68" s="23"/>
      <c r="C68" s="23"/>
      <c r="D68" s="23"/>
      <c r="E68" s="23"/>
      <c r="F68" s="23"/>
      <c r="G68" s="23"/>
      <c r="H68" s="23"/>
      <c r="I68" s="23"/>
      <c r="J68" s="23"/>
      <c r="K68" s="23"/>
      <c r="L68" s="23"/>
      <c r="M68" s="23"/>
      <c r="N68" s="23"/>
      <c r="O68" s="23"/>
      <c r="P68" s="23"/>
      <c r="Q68" s="23"/>
      <c r="R68" s="23"/>
      <c r="S68" s="23"/>
      <c r="T68" s="23"/>
      <c r="U68" s="23"/>
      <c r="V68" s="24"/>
    </row>
    <row r="69" spans="1:22" x14ac:dyDescent="0.35">
      <c r="A69" s="34" t="s">
        <v>84</v>
      </c>
      <c r="B69" s="23"/>
      <c r="C69" s="23"/>
      <c r="D69" s="23"/>
      <c r="E69" s="23"/>
      <c r="F69" s="23"/>
      <c r="G69" s="23"/>
      <c r="H69" s="23"/>
      <c r="I69" s="23"/>
      <c r="J69" s="23"/>
      <c r="K69" s="23"/>
      <c r="L69" s="23"/>
      <c r="M69" s="23"/>
      <c r="N69" s="23"/>
      <c r="O69" s="23"/>
      <c r="P69" s="23"/>
      <c r="Q69" s="23"/>
      <c r="R69" s="23"/>
      <c r="S69" s="23"/>
      <c r="T69" s="23"/>
      <c r="U69" s="23"/>
      <c r="V69" s="24">
        <f t="shared" si="10"/>
        <v>0</v>
      </c>
    </row>
    <row r="70" spans="1:22" x14ac:dyDescent="0.35">
      <c r="A70" s="34" t="s">
        <v>85</v>
      </c>
      <c r="B70" s="23"/>
      <c r="C70" s="23"/>
      <c r="D70" s="23"/>
      <c r="E70" s="23"/>
      <c r="F70" s="23"/>
      <c r="G70" s="23"/>
      <c r="H70" s="23"/>
      <c r="I70" s="23"/>
      <c r="J70" s="23"/>
      <c r="K70" s="23"/>
      <c r="L70" s="23"/>
      <c r="M70" s="23"/>
      <c r="N70" s="23"/>
      <c r="O70" s="23"/>
      <c r="P70" s="23"/>
      <c r="Q70" s="23"/>
      <c r="R70" s="23"/>
      <c r="S70" s="23"/>
      <c r="T70" s="23"/>
      <c r="U70" s="23"/>
      <c r="V70" s="24">
        <f t="shared" si="10"/>
        <v>0</v>
      </c>
    </row>
    <row r="71" spans="1:22" x14ac:dyDescent="0.35">
      <c r="A71" s="34" t="s">
        <v>86</v>
      </c>
      <c r="B71" s="23"/>
      <c r="C71" s="23"/>
      <c r="D71" s="23"/>
      <c r="E71" s="23"/>
      <c r="F71" s="23"/>
      <c r="G71" s="23"/>
      <c r="H71" s="23"/>
      <c r="I71" s="23"/>
      <c r="J71" s="23"/>
      <c r="K71" s="23"/>
      <c r="L71" s="23"/>
      <c r="M71" s="23"/>
      <c r="N71" s="23"/>
      <c r="O71" s="23"/>
      <c r="P71" s="23"/>
      <c r="Q71" s="23"/>
      <c r="R71" s="23"/>
      <c r="S71" s="23"/>
      <c r="T71" s="23"/>
      <c r="U71" s="23"/>
      <c r="V71" s="24">
        <f t="shared" si="10"/>
        <v>0</v>
      </c>
    </row>
    <row r="72" spans="1:22" ht="15" thickBot="1" x14ac:dyDescent="0.4">
      <c r="A72" s="43" t="s">
        <v>87</v>
      </c>
      <c r="B72" s="23"/>
      <c r="C72" s="23"/>
      <c r="D72" s="23"/>
      <c r="E72" s="23"/>
      <c r="F72" s="23"/>
      <c r="G72" s="23"/>
      <c r="H72" s="23"/>
      <c r="I72" s="23"/>
      <c r="J72" s="23"/>
      <c r="K72" s="23"/>
      <c r="L72" s="23"/>
      <c r="M72" s="23"/>
      <c r="N72" s="23"/>
      <c r="O72" s="23"/>
      <c r="P72" s="23"/>
      <c r="Q72" s="23"/>
      <c r="R72" s="23"/>
      <c r="S72" s="23"/>
      <c r="T72" s="23"/>
      <c r="U72" s="23"/>
      <c r="V72" s="24">
        <f t="shared" si="10"/>
        <v>0</v>
      </c>
    </row>
    <row r="73" spans="1:22" ht="15" thickBot="1" x14ac:dyDescent="0.4">
      <c r="A73" s="26" t="s">
        <v>36</v>
      </c>
      <c r="B73" s="27">
        <f>(SUM(IF(B66&gt;0,1,0)+ IF(B67&gt;0,1,0)+IF(B68&gt;0,1,0)+IF(B69&gt;0,1,0)+IF(B70&gt;0,1,0)+IF(B71&gt;0,1,0)+IF(B72&gt;0,1,0)))/7</f>
        <v>0</v>
      </c>
      <c r="C73" s="27">
        <f t="shared" ref="C73:U73" si="11">(SUM(IF(C66&gt;0,1,0)+ IF(C67&gt;0,1,0)+IF(C69&gt;0,1,0)+IF(C70&gt;0,1,0)+IF(C71&gt;0,1,0)+IF(C72&gt;0,1,0)))/6</f>
        <v>0</v>
      </c>
      <c r="D73" s="27">
        <f t="shared" si="11"/>
        <v>0</v>
      </c>
      <c r="E73" s="27">
        <f t="shared" si="11"/>
        <v>0</v>
      </c>
      <c r="F73" s="27">
        <f t="shared" si="11"/>
        <v>0</v>
      </c>
      <c r="G73" s="27">
        <f t="shared" si="11"/>
        <v>0</v>
      </c>
      <c r="H73" s="27">
        <f t="shared" si="11"/>
        <v>0</v>
      </c>
      <c r="I73" s="27">
        <f t="shared" si="11"/>
        <v>0</v>
      </c>
      <c r="J73" s="27">
        <f t="shared" si="11"/>
        <v>0</v>
      </c>
      <c r="K73" s="27">
        <f t="shared" si="11"/>
        <v>0</v>
      </c>
      <c r="L73" s="27">
        <f t="shared" si="11"/>
        <v>0</v>
      </c>
      <c r="M73" s="27">
        <f t="shared" si="11"/>
        <v>0</v>
      </c>
      <c r="N73" s="27">
        <f t="shared" si="11"/>
        <v>0</v>
      </c>
      <c r="O73" s="27">
        <f t="shared" si="11"/>
        <v>0</v>
      </c>
      <c r="P73" s="27">
        <f t="shared" si="11"/>
        <v>0</v>
      </c>
      <c r="Q73" s="27">
        <f t="shared" si="11"/>
        <v>0</v>
      </c>
      <c r="R73" s="27">
        <f t="shared" si="11"/>
        <v>0</v>
      </c>
      <c r="S73" s="27">
        <f t="shared" si="11"/>
        <v>0</v>
      </c>
      <c r="T73" s="27">
        <f t="shared" si="11"/>
        <v>0</v>
      </c>
      <c r="U73" s="27">
        <f t="shared" si="11"/>
        <v>0</v>
      </c>
      <c r="V73" s="27">
        <f>SUM(V66:V72)/B5/6</f>
        <v>0</v>
      </c>
    </row>
    <row r="74" spans="1:22" x14ac:dyDescent="0.35">
      <c r="A74" s="40" t="s">
        <v>88</v>
      </c>
      <c r="B74" s="19"/>
      <c r="C74" s="20"/>
      <c r="D74" s="20"/>
      <c r="E74" s="20"/>
      <c r="F74" s="20"/>
      <c r="G74" s="20"/>
      <c r="H74" s="20"/>
      <c r="I74" s="20"/>
      <c r="J74" s="20"/>
      <c r="K74" s="20"/>
      <c r="L74" s="20"/>
      <c r="M74" s="20"/>
      <c r="N74" s="20"/>
      <c r="O74" s="20"/>
      <c r="P74" s="20"/>
      <c r="Q74" s="20"/>
      <c r="R74" s="20"/>
      <c r="S74" s="20"/>
      <c r="T74" s="20"/>
      <c r="U74" s="20"/>
      <c r="V74" s="21"/>
    </row>
    <row r="75" spans="1:22" x14ac:dyDescent="0.35">
      <c r="A75" s="34" t="s">
        <v>89</v>
      </c>
      <c r="B75" s="23"/>
      <c r="C75" s="23"/>
      <c r="D75" s="23"/>
      <c r="E75" s="23"/>
      <c r="F75" s="23"/>
      <c r="G75" s="23"/>
      <c r="H75" s="23"/>
      <c r="I75" s="23"/>
      <c r="J75" s="23"/>
      <c r="K75" s="23"/>
      <c r="L75" s="23"/>
      <c r="M75" s="23"/>
      <c r="N75" s="23"/>
      <c r="O75" s="23"/>
      <c r="P75" s="23"/>
      <c r="Q75" s="23"/>
      <c r="R75" s="23"/>
      <c r="S75" s="23"/>
      <c r="T75" s="23"/>
      <c r="U75" s="23"/>
      <c r="V75" s="24">
        <f t="shared" ref="V75:V80" si="12">(SUM(IF(B75&gt;0,1,0)+ IF(C75&gt;0,1,0)+IF(D75&gt;0,1,0)+IF(E75&gt;0,1,0)+IF(F75&gt;0,1,0)+IF(G75&gt;0,1,0)+IF(H75&gt;0,1,0)+IF(I75&gt;0,1,0)+IF(J75&gt;0,1,0)+IF(K75&gt;0,1,0)+IF(L75&gt;0,1,0)+IF(M75&gt;0,1,0)+IF(N75&gt;0,1,0)+IF(O75&gt;0,1,0)+IF(P75&gt;0,1,0)+IF(Q75&gt;0,1,0)+IF(R75&gt;0,1,0)+IF(S75&gt;0,1,0)+IF(T75&gt;0,1,0)+IF(U75&gt;0,1,0)))</f>
        <v>0</v>
      </c>
    </row>
    <row r="76" spans="1:22" ht="26" x14ac:dyDescent="0.35">
      <c r="A76" s="34" t="s">
        <v>90</v>
      </c>
      <c r="B76" s="23"/>
      <c r="C76" s="23"/>
      <c r="D76" s="23"/>
      <c r="E76" s="23"/>
      <c r="F76" s="23"/>
      <c r="G76" s="23"/>
      <c r="H76" s="23"/>
      <c r="I76" s="23"/>
      <c r="J76" s="23"/>
      <c r="K76" s="23"/>
      <c r="L76" s="23"/>
      <c r="M76" s="23"/>
      <c r="N76" s="23"/>
      <c r="O76" s="23"/>
      <c r="P76" s="23"/>
      <c r="Q76" s="23"/>
      <c r="R76" s="23"/>
      <c r="S76" s="23"/>
      <c r="T76" s="23"/>
      <c r="U76" s="23"/>
      <c r="V76" s="24">
        <f t="shared" si="12"/>
        <v>0</v>
      </c>
    </row>
    <row r="77" spans="1:22" x14ac:dyDescent="0.35">
      <c r="A77" s="34" t="s">
        <v>91</v>
      </c>
      <c r="B77" s="23"/>
      <c r="C77" s="23"/>
      <c r="D77" s="23"/>
      <c r="E77" s="23"/>
      <c r="F77" s="23"/>
      <c r="G77" s="23"/>
      <c r="H77" s="23"/>
      <c r="I77" s="23"/>
      <c r="J77" s="23"/>
      <c r="K77" s="23"/>
      <c r="L77" s="23"/>
      <c r="M77" s="23"/>
      <c r="N77" s="23"/>
      <c r="O77" s="23"/>
      <c r="P77" s="23"/>
      <c r="Q77" s="23"/>
      <c r="R77" s="23"/>
      <c r="S77" s="23"/>
      <c r="T77" s="23"/>
      <c r="U77" s="23"/>
      <c r="V77" s="24">
        <f t="shared" si="12"/>
        <v>0</v>
      </c>
    </row>
    <row r="78" spans="1:22" x14ac:dyDescent="0.35">
      <c r="A78" s="34" t="s">
        <v>92</v>
      </c>
      <c r="B78" s="23"/>
      <c r="C78" s="23"/>
      <c r="D78" s="23"/>
      <c r="E78" s="23"/>
      <c r="F78" s="23"/>
      <c r="G78" s="23"/>
      <c r="H78" s="23"/>
      <c r="I78" s="23"/>
      <c r="J78" s="23"/>
      <c r="K78" s="23"/>
      <c r="L78" s="23"/>
      <c r="M78" s="23"/>
      <c r="N78" s="23"/>
      <c r="O78" s="23"/>
      <c r="P78" s="23"/>
      <c r="Q78" s="23"/>
      <c r="R78" s="23"/>
      <c r="S78" s="23"/>
      <c r="T78" s="23"/>
      <c r="U78" s="23"/>
      <c r="V78" s="24">
        <f t="shared" si="12"/>
        <v>0</v>
      </c>
    </row>
    <row r="79" spans="1:22" ht="26.5" x14ac:dyDescent="0.35">
      <c r="A79" s="34" t="s">
        <v>93</v>
      </c>
      <c r="B79" s="23"/>
      <c r="C79" s="23"/>
      <c r="D79" s="23"/>
      <c r="E79" s="23"/>
      <c r="F79" s="23"/>
      <c r="G79" s="23"/>
      <c r="H79" s="23"/>
      <c r="I79" s="23"/>
      <c r="J79" s="23"/>
      <c r="K79" s="23"/>
      <c r="L79" s="23"/>
      <c r="M79" s="23"/>
      <c r="N79" s="23"/>
      <c r="O79" s="23"/>
      <c r="P79" s="23"/>
      <c r="Q79" s="23"/>
      <c r="R79" s="23"/>
      <c r="S79" s="23"/>
      <c r="T79" s="23"/>
      <c r="U79" s="23"/>
      <c r="V79" s="24">
        <f t="shared" si="12"/>
        <v>0</v>
      </c>
    </row>
    <row r="80" spans="1:22" ht="26.5" thickBot="1" x14ac:dyDescent="0.4">
      <c r="A80" s="43" t="s">
        <v>94</v>
      </c>
      <c r="B80" s="23"/>
      <c r="C80" s="23"/>
      <c r="D80" s="23"/>
      <c r="E80" s="23"/>
      <c r="F80" s="23"/>
      <c r="G80" s="23"/>
      <c r="H80" s="23"/>
      <c r="I80" s="23"/>
      <c r="J80" s="23"/>
      <c r="K80" s="23"/>
      <c r="L80" s="23"/>
      <c r="M80" s="23"/>
      <c r="N80" s="23"/>
      <c r="O80" s="23"/>
      <c r="P80" s="23"/>
      <c r="Q80" s="23"/>
      <c r="R80" s="23"/>
      <c r="S80" s="23"/>
      <c r="T80" s="23"/>
      <c r="U80" s="23"/>
      <c r="V80" s="24">
        <f t="shared" si="12"/>
        <v>0</v>
      </c>
    </row>
    <row r="81" spans="1:22" ht="15" thickBot="1" x14ac:dyDescent="0.4">
      <c r="A81" s="26" t="s">
        <v>36</v>
      </c>
      <c r="B81" s="27">
        <f t="shared" ref="B81:U81" si="13">(SUM(IF(B75&gt;0,1,0)+IF(B76&gt;0,1,0)+IF(B77&gt;0,1,0)+IF(B78&gt;0,1,0)+IF(B79&gt;0,1,0)+IF(B80&gt;0,1,0)/6))</f>
        <v>0</v>
      </c>
      <c r="C81" s="27">
        <f t="shared" si="13"/>
        <v>0</v>
      </c>
      <c r="D81" s="27">
        <f t="shared" si="13"/>
        <v>0</v>
      </c>
      <c r="E81" s="27">
        <f t="shared" si="13"/>
        <v>0</v>
      </c>
      <c r="F81" s="27">
        <f t="shared" si="13"/>
        <v>0</v>
      </c>
      <c r="G81" s="27">
        <f t="shared" si="13"/>
        <v>0</v>
      </c>
      <c r="H81" s="27">
        <f t="shared" si="13"/>
        <v>0</v>
      </c>
      <c r="I81" s="27">
        <f t="shared" si="13"/>
        <v>0</v>
      </c>
      <c r="J81" s="27">
        <f t="shared" si="13"/>
        <v>0</v>
      </c>
      <c r="K81" s="27">
        <f t="shared" si="13"/>
        <v>0</v>
      </c>
      <c r="L81" s="27">
        <f t="shared" si="13"/>
        <v>0</v>
      </c>
      <c r="M81" s="27">
        <f t="shared" si="13"/>
        <v>0</v>
      </c>
      <c r="N81" s="27">
        <f t="shared" si="13"/>
        <v>0</v>
      </c>
      <c r="O81" s="27">
        <f t="shared" si="13"/>
        <v>0</v>
      </c>
      <c r="P81" s="27">
        <f t="shared" si="13"/>
        <v>0</v>
      </c>
      <c r="Q81" s="27">
        <f t="shared" si="13"/>
        <v>0</v>
      </c>
      <c r="R81" s="27">
        <f t="shared" si="13"/>
        <v>0</v>
      </c>
      <c r="S81" s="27">
        <f t="shared" si="13"/>
        <v>0</v>
      </c>
      <c r="T81" s="27">
        <f t="shared" si="13"/>
        <v>0</v>
      </c>
      <c r="U81" s="27">
        <f t="shared" si="13"/>
        <v>0</v>
      </c>
      <c r="V81" s="27">
        <f>SUM(V75:V80)/B5/8</f>
        <v>0</v>
      </c>
    </row>
    <row r="82" spans="1:22" x14ac:dyDescent="0.35">
      <c r="A82" s="44" t="s">
        <v>95</v>
      </c>
      <c r="B82" s="19"/>
      <c r="C82" s="20"/>
      <c r="D82" s="20"/>
      <c r="E82" s="20"/>
      <c r="F82" s="20"/>
      <c r="G82" s="20"/>
      <c r="H82" s="20"/>
      <c r="I82" s="20"/>
      <c r="J82" s="20"/>
      <c r="K82" s="20"/>
      <c r="L82" s="20"/>
      <c r="M82" s="20"/>
      <c r="N82" s="20"/>
      <c r="O82" s="20"/>
      <c r="P82" s="20"/>
      <c r="Q82" s="20"/>
      <c r="R82" s="20"/>
      <c r="S82" s="20"/>
      <c r="T82" s="20"/>
      <c r="U82" s="20"/>
      <c r="V82" s="21"/>
    </row>
    <row r="83" spans="1:22" x14ac:dyDescent="0.35">
      <c r="A83" s="45" t="s">
        <v>96</v>
      </c>
      <c r="B83" s="23"/>
      <c r="C83" s="23"/>
      <c r="D83" s="23"/>
      <c r="E83" s="23"/>
      <c r="F83" s="23"/>
      <c r="G83" s="23"/>
      <c r="H83" s="23"/>
      <c r="I83" s="23"/>
      <c r="J83" s="23"/>
      <c r="K83" s="23"/>
      <c r="L83" s="23"/>
      <c r="M83" s="23"/>
      <c r="N83" s="23"/>
      <c r="O83" s="23"/>
      <c r="P83" s="23"/>
      <c r="Q83" s="23"/>
      <c r="R83" s="23"/>
      <c r="S83" s="23"/>
      <c r="T83" s="23"/>
      <c r="U83" s="23"/>
      <c r="V83" s="24">
        <f>(SUM(IF(B83&gt;0,1,0)+ IF(C83&gt;0,1,0)+IF(D83&gt;0,1,0)+IF(E83&gt;0,1,0)+IF(F83&gt;0,1,0)+IF(G83&gt;0,1,0)+IF(H83&gt;0,1,0)+IF(I83&gt;0,1,0)+IF(J83&gt;0,1,0)+IF(K83&gt;0,1,0)+IF(L83&gt;0,1,0)+IF(M83&gt;0,1,0)+IF(N83&gt;0,1,0)+IF(O83&gt;0,1,0)+IF(P83&gt;0,1,0)+IF(Q83&gt;0,1,0)+IF(R83&gt;0,1,0)+IF(S83&gt;0,1,0)+IF(T83&gt;0,1,0)+IF(U83&gt;0,1,0)))</f>
        <v>0</v>
      </c>
    </row>
    <row r="84" spans="1:22" x14ac:dyDescent="0.35">
      <c r="A84" s="46" t="s">
        <v>97</v>
      </c>
      <c r="B84" s="23"/>
      <c r="C84" s="23"/>
      <c r="D84" s="23"/>
      <c r="E84" s="23"/>
      <c r="F84" s="23"/>
      <c r="G84" s="23"/>
      <c r="H84" s="23"/>
      <c r="I84" s="23"/>
      <c r="J84" s="23"/>
      <c r="K84" s="23"/>
      <c r="L84" s="23"/>
      <c r="M84" s="23"/>
      <c r="N84" s="23"/>
      <c r="O84" s="23"/>
      <c r="P84" s="23"/>
      <c r="Q84" s="23"/>
      <c r="R84" s="23"/>
      <c r="S84" s="23"/>
      <c r="T84" s="23"/>
      <c r="U84" s="23"/>
      <c r="V84" s="24">
        <f>(SUM(IF(B84&gt;0,1,0)+ IF(C84&gt;0,1,0)+IF(D84&gt;0,1,0)+IF(E84&gt;0,1,0)+IF(F84&gt;0,1,0)+IF(G84&gt;0,1,0)+IF(H84&gt;0,1,0)+IF(I84&gt;0,1,0)+IF(J84&gt;0,1,0)+IF(K84&gt;0,1,0)+IF(L84&gt;0,1,0)+IF(M84&gt;0,1,0)+IF(N84&gt;0,1,0)+IF(O84&gt;0,1,0)+IF(P84&gt;0,1,0)+IF(Q84&gt;0,1,0)+IF(R84&gt;0,1,0)+IF(S84&gt;0,1,0)+IF(T84&gt;0,1,0)+IF(U84&gt;0,1,0)))</f>
        <v>0</v>
      </c>
    </row>
    <row r="85" spans="1:22" ht="26" x14ac:dyDescent="0.35">
      <c r="A85" s="47" t="s">
        <v>98</v>
      </c>
      <c r="B85" s="23"/>
      <c r="C85" s="23"/>
      <c r="D85" s="23"/>
      <c r="E85" s="23"/>
      <c r="F85" s="23"/>
      <c r="G85" s="23"/>
      <c r="H85" s="23"/>
      <c r="I85" s="23"/>
      <c r="J85" s="23"/>
      <c r="K85" s="23"/>
      <c r="L85" s="23"/>
      <c r="M85" s="23"/>
      <c r="N85" s="23"/>
      <c r="O85" s="23"/>
      <c r="P85" s="23"/>
      <c r="Q85" s="23"/>
      <c r="R85" s="23"/>
      <c r="S85" s="23"/>
      <c r="T85" s="23"/>
      <c r="U85" s="23"/>
      <c r="V85" s="24">
        <f>(SUM(IF(B85&gt;0,1,0)+ IF(C85&gt;0,1,0)+IF(D85&gt;0,1,0)+IF(E85&gt;0,1,0)+IF(F85&gt;0,1,0)+IF(G85&gt;0,1,0)+IF(H85&gt;0,1,0)+IF(I85&gt;0,1,0)+IF(J85&gt;0,1,0)+IF(K85&gt;0,1,0)+IF(L85&gt;0,1,0)+IF(M85&gt;0,1,0)+IF(N85&gt;0,1,0)+IF(O85&gt;0,1,0)+IF(P85&gt;0,1,0)+IF(Q85&gt;0,1,0)+IF(R85&gt;0,1,0)+IF(S85&gt;0,1,0)+IF(T85&gt;0,1,0)+IF(U85&gt;0,1,0)))</f>
        <v>0</v>
      </c>
    </row>
    <row r="86" spans="1:22" ht="26.5" thickBot="1" x14ac:dyDescent="0.4">
      <c r="A86" s="48" t="s">
        <v>99</v>
      </c>
      <c r="B86" s="23"/>
      <c r="C86" s="23"/>
      <c r="D86" s="23"/>
      <c r="E86" s="23"/>
      <c r="F86" s="23"/>
      <c r="G86" s="23"/>
      <c r="H86" s="23"/>
      <c r="I86" s="23"/>
      <c r="J86" s="23"/>
      <c r="K86" s="23"/>
      <c r="L86" s="23"/>
      <c r="M86" s="23"/>
      <c r="N86" s="23"/>
      <c r="O86" s="23"/>
      <c r="P86" s="23"/>
      <c r="Q86" s="23"/>
      <c r="R86" s="23"/>
      <c r="S86" s="23"/>
      <c r="T86" s="23"/>
      <c r="U86" s="23"/>
      <c r="V86" s="24">
        <f>(SUM(IF(B86&gt;0,1,0)+ IF(C86&gt;0,1,0)+IF(D86&gt;0,1,0)+IF(E86&gt;0,1,0)+IF(F86&gt;0,1,0)+IF(G86&gt;0,1,0)+IF(H86&gt;0,1,0)+IF(I86&gt;0,1,0)+IF(J86&gt;0,1,0)+IF(K86&gt;0,1,0)+IF(L86&gt;0,1,0)+IF(M86&gt;0,1,0)+IF(N86&gt;0,1,0)+IF(O86&gt;0,1,0)+IF(P86&gt;0,1,0)+IF(Q86&gt;0,1,0)+IF(R86&gt;0,1,0)+IF(S86&gt;0,1,0)+IF(T86&gt;0,1,0)+IF(U86&gt;0,1,0)))</f>
        <v>0</v>
      </c>
    </row>
    <row r="87" spans="1:22" ht="15" thickBot="1" x14ac:dyDescent="0.4">
      <c r="A87" s="26" t="s">
        <v>36</v>
      </c>
      <c r="B87" s="27">
        <f t="shared" ref="B87:U87" si="14">(SUM(IF(B83&gt;0,1,0)+IF(B84&gt;0,1,0)+IF(B85&gt;0,1,0)+IF(B86&gt;0,1,0))/4)</f>
        <v>0</v>
      </c>
      <c r="C87" s="27">
        <f t="shared" si="14"/>
        <v>0</v>
      </c>
      <c r="D87" s="27">
        <f t="shared" si="14"/>
        <v>0</v>
      </c>
      <c r="E87" s="27">
        <f t="shared" si="14"/>
        <v>0</v>
      </c>
      <c r="F87" s="27">
        <f t="shared" si="14"/>
        <v>0</v>
      </c>
      <c r="G87" s="27">
        <f t="shared" si="14"/>
        <v>0</v>
      </c>
      <c r="H87" s="27">
        <f t="shared" si="14"/>
        <v>0</v>
      </c>
      <c r="I87" s="27">
        <f t="shared" si="14"/>
        <v>0</v>
      </c>
      <c r="J87" s="27">
        <f t="shared" si="14"/>
        <v>0</v>
      </c>
      <c r="K87" s="27">
        <f t="shared" si="14"/>
        <v>0</v>
      </c>
      <c r="L87" s="27">
        <f t="shared" si="14"/>
        <v>0</v>
      </c>
      <c r="M87" s="27">
        <f t="shared" si="14"/>
        <v>0</v>
      </c>
      <c r="N87" s="27">
        <f t="shared" si="14"/>
        <v>0</v>
      </c>
      <c r="O87" s="27">
        <f t="shared" si="14"/>
        <v>0</v>
      </c>
      <c r="P87" s="27">
        <f t="shared" si="14"/>
        <v>0</v>
      </c>
      <c r="Q87" s="27">
        <f t="shared" si="14"/>
        <v>0</v>
      </c>
      <c r="R87" s="27">
        <f t="shared" si="14"/>
        <v>0</v>
      </c>
      <c r="S87" s="27">
        <f t="shared" si="14"/>
        <v>0</v>
      </c>
      <c r="T87" s="27">
        <f t="shared" si="14"/>
        <v>0</v>
      </c>
      <c r="U87" s="27">
        <f t="shared" si="14"/>
        <v>0</v>
      </c>
      <c r="V87" s="27">
        <f>SUM(V83:V86)/B5/7</f>
        <v>0</v>
      </c>
    </row>
    <row r="88" spans="1:22" x14ac:dyDescent="0.35">
      <c r="A88" s="44" t="s">
        <v>100</v>
      </c>
      <c r="B88" s="19"/>
      <c r="C88" s="20"/>
      <c r="D88" s="20"/>
      <c r="E88" s="20"/>
      <c r="F88" s="20"/>
      <c r="G88" s="20"/>
      <c r="H88" s="20"/>
      <c r="I88" s="20"/>
      <c r="J88" s="20"/>
      <c r="K88" s="20"/>
      <c r="L88" s="20"/>
      <c r="M88" s="20"/>
      <c r="N88" s="20"/>
      <c r="O88" s="20"/>
      <c r="P88" s="20"/>
      <c r="Q88" s="20"/>
      <c r="R88" s="20"/>
      <c r="S88" s="20"/>
      <c r="T88" s="20"/>
      <c r="U88" s="20"/>
      <c r="V88" s="21"/>
    </row>
    <row r="89" spans="1:22" ht="39.5" x14ac:dyDescent="0.35">
      <c r="A89" s="45" t="s">
        <v>101</v>
      </c>
      <c r="B89" s="23"/>
      <c r="C89" s="23"/>
      <c r="D89" s="23"/>
      <c r="E89" s="23"/>
      <c r="F89" s="23"/>
      <c r="G89" s="23"/>
      <c r="H89" s="23"/>
      <c r="I89" s="23"/>
      <c r="J89" s="23"/>
      <c r="K89" s="23"/>
      <c r="L89" s="23"/>
      <c r="M89" s="23"/>
      <c r="N89" s="23"/>
      <c r="O89" s="23"/>
      <c r="P89" s="23"/>
      <c r="Q89" s="23"/>
      <c r="R89" s="23"/>
      <c r="S89" s="23"/>
      <c r="T89" s="23"/>
      <c r="U89" s="23"/>
      <c r="V89" s="24">
        <f>(SUM(IF(B89&gt;0,1,0)+ IF(C89&gt;0,1,0)+IF(D89&gt;0,1,0)+IF(E89&gt;0,1,0)+IF(F89&gt;0,1,0)+IF(G89&gt;0,1,0)+IF(H89&gt;0,1,0)+IF(I89&gt;0,1,0)+IF(J89&gt;0,1,0)+IF(K89&gt;0,1,0)+IF(L89&gt;0,1,0)+IF(M89&gt;0,1,0)+IF(N89&gt;0,1,0)+IF(O89&gt;0,1,0)+IF(P89&gt;0,1,0)+IF(Q89&gt;0,1,0)+IF(R89&gt;0,1,0)+IF(S89&gt;0,1,0)+IF(T89&gt;0,1,0)+IF(U89&gt;0,1,0)))</f>
        <v>0</v>
      </c>
    </row>
    <row r="90" spans="1:22" x14ac:dyDescent="0.35">
      <c r="A90" s="46" t="s">
        <v>102</v>
      </c>
      <c r="B90" s="23"/>
      <c r="C90" s="23"/>
      <c r="D90" s="23"/>
      <c r="E90" s="23"/>
      <c r="F90" s="23"/>
      <c r="G90" s="23"/>
      <c r="H90" s="23"/>
      <c r="I90" s="23"/>
      <c r="J90" s="23"/>
      <c r="K90" s="23"/>
      <c r="L90" s="23"/>
      <c r="M90" s="23"/>
      <c r="N90" s="23"/>
      <c r="O90" s="23"/>
      <c r="P90" s="23"/>
      <c r="Q90" s="23"/>
      <c r="R90" s="23"/>
      <c r="S90" s="23"/>
      <c r="T90" s="23"/>
      <c r="U90" s="23"/>
      <c r="V90" s="24">
        <f>(SUM(IF(B90&gt;0,1,0)+ IF(C90&gt;0,1,0)+IF(D90&gt;0,1,0)+IF(E90&gt;0,1,0)+IF(F90&gt;0,1,0)+IF(G90&gt;0,1,0)+IF(H90&gt;0,1,0)+IF(I90&gt;0,1,0)+IF(J90&gt;0,1,0)+IF(K90&gt;0,1,0)+IF(L90&gt;0,1,0)+IF(M90&gt;0,1,0)+IF(N90&gt;0,1,0)+IF(O90&gt;0,1,0)+IF(P90&gt;0,1,0)+IF(Q90&gt;0,1,0)+IF(R90&gt;0,1,0)+IF(S90&gt;0,1,0)+IF(T90&gt;0,1,0)+IF(U90&gt;0,1,0)))</f>
        <v>0</v>
      </c>
    </row>
    <row r="91" spans="1:22" x14ac:dyDescent="0.35">
      <c r="A91" s="49" t="s">
        <v>103</v>
      </c>
      <c r="B91" s="23"/>
      <c r="C91" s="23"/>
      <c r="D91" s="23"/>
      <c r="E91" s="23"/>
      <c r="F91" s="23"/>
      <c r="G91" s="23"/>
      <c r="H91" s="23"/>
      <c r="I91" s="23"/>
      <c r="J91" s="23"/>
      <c r="K91" s="23"/>
      <c r="L91" s="23"/>
      <c r="M91" s="23"/>
      <c r="N91" s="23"/>
      <c r="O91" s="23"/>
      <c r="P91" s="23"/>
      <c r="Q91" s="23"/>
      <c r="R91" s="23"/>
      <c r="S91" s="23"/>
      <c r="T91" s="23"/>
      <c r="U91" s="23"/>
      <c r="V91" s="24">
        <f>(SUM(IF(B91&gt;0,1,0)+ IF(C91&gt;0,1,0)+IF(D91&gt;0,1,0)+IF(E91&gt;0,1,0)+IF(F91&gt;0,1,0)+IF(G91&gt;0,1,0)+IF(H91&gt;0,1,0)+IF(I91&gt;0,1,0)+IF(J91&gt;0,1,0)+IF(K91&gt;0,1,0)+IF(L91&gt;0,1,0)+IF(M91&gt;0,1,0)+IF(N91&gt;0,1,0)+IF(O91&gt;0,1,0)+IF(P91&gt;0,1,0)+IF(Q91&gt;0,1,0)+IF(R91&gt;0,1,0)+IF(S91&gt;0,1,0)+IF(T91&gt;0,1,0)+IF(U91&gt;0,1,0)))</f>
        <v>0</v>
      </c>
    </row>
    <row r="92" spans="1:22" x14ac:dyDescent="0.35">
      <c r="A92" s="49" t="s">
        <v>104</v>
      </c>
      <c r="B92" s="23"/>
      <c r="C92" s="23"/>
      <c r="D92" s="23"/>
      <c r="E92" s="23"/>
      <c r="F92" s="23"/>
      <c r="G92" s="23"/>
      <c r="H92" s="23"/>
      <c r="I92" s="23"/>
      <c r="J92" s="23"/>
      <c r="K92" s="23"/>
      <c r="L92" s="23"/>
      <c r="M92" s="23"/>
      <c r="N92" s="23"/>
      <c r="O92" s="23"/>
      <c r="P92" s="23"/>
      <c r="Q92" s="23"/>
      <c r="R92" s="23"/>
      <c r="S92" s="23"/>
      <c r="T92" s="23"/>
      <c r="U92" s="23"/>
      <c r="V92" s="24">
        <f>(SUM(IF(B92&gt;0,1,0)+ IF(C92&gt;0,1,0)+IF(D92&gt;0,1,0)+IF(E92&gt;0,1,0)+IF(F92&gt;0,1,0)+IF(G92&gt;0,1,0)+IF(H92&gt;0,1,0)+IF(I92&gt;0,1,0)+IF(J92&gt;0,1,0)+IF(K92&gt;0,1,0)+IF(L92&gt;0,1,0)+IF(M92&gt;0,1,0)+IF(N92&gt;0,1,0)+IF(O92&gt;0,1,0)+IF(P92&gt;0,1,0)+IF(Q92&gt;0,1,0)+IF(R92&gt;0,1,0)+IF(S92&gt;0,1,0)+IF(T92&gt;0,1,0)+IF(U92&gt;0,1,0)))</f>
        <v>0</v>
      </c>
    </row>
    <row r="93" spans="1:22" ht="15" thickBot="1" x14ac:dyDescent="0.4">
      <c r="A93" s="49" t="s">
        <v>105</v>
      </c>
      <c r="B93" s="23"/>
      <c r="C93" s="23"/>
      <c r="D93" s="23"/>
      <c r="E93" s="23"/>
      <c r="F93" s="23"/>
      <c r="G93" s="23"/>
      <c r="H93" s="23"/>
      <c r="I93" s="23"/>
      <c r="J93" s="23"/>
      <c r="K93" s="23"/>
      <c r="L93" s="23"/>
      <c r="M93" s="23"/>
      <c r="N93" s="23"/>
      <c r="O93" s="23"/>
      <c r="P93" s="23"/>
      <c r="Q93" s="23"/>
      <c r="R93" s="23"/>
      <c r="S93" s="23"/>
      <c r="T93" s="23"/>
      <c r="U93" s="23"/>
      <c r="V93" s="24">
        <f>(SUM(IF(B93&gt;0,1,0)+ IF(C93&gt;0,1,0)+IF(D93&gt;0,1,0)+IF(E93&gt;0,1,0)+IF(F93&gt;0,1,0)+IF(G93&gt;0,1,0)+IF(H93&gt;0,1,0)+IF(I93&gt;0,1,0)+IF(J93&gt;0,1,0)+IF(K93&gt;0,1,0)+IF(L93&gt;0,1,0)+IF(M93&gt;0,1,0)+IF(N93&gt;0,1,0)+IF(O93&gt;0,1,0)+IF(P93&gt;0,1,0)+IF(Q93&gt;0,1,0)+IF(R93&gt;0,1,0)+IF(S93&gt;0,1,0)+IF(T93&gt;0,1,0)+IF(U93&gt;0,1,0)))</f>
        <v>0</v>
      </c>
    </row>
    <row r="94" spans="1:22" ht="15" thickBot="1" x14ac:dyDescent="0.4">
      <c r="A94" s="26" t="s">
        <v>36</v>
      </c>
      <c r="B94" s="27">
        <f t="shared" ref="B94:U94" si="15">(SUM(IF(B88&gt;0,1,0)+IF(B89&gt;0,1,0)+IF(B90&gt;0,1,0)+IF(B91&gt;0,1,0)+IF(B92&gt;0,1,0)+IF(B93&gt;0,1,0)))/5</f>
        <v>0</v>
      </c>
      <c r="C94" s="27">
        <f t="shared" si="15"/>
        <v>0</v>
      </c>
      <c r="D94" s="27">
        <f t="shared" si="15"/>
        <v>0</v>
      </c>
      <c r="E94" s="27">
        <f t="shared" si="15"/>
        <v>0</v>
      </c>
      <c r="F94" s="27">
        <f t="shared" si="15"/>
        <v>0</v>
      </c>
      <c r="G94" s="27">
        <f t="shared" si="15"/>
        <v>0</v>
      </c>
      <c r="H94" s="27">
        <f t="shared" si="15"/>
        <v>0</v>
      </c>
      <c r="I94" s="27">
        <f t="shared" si="15"/>
        <v>0</v>
      </c>
      <c r="J94" s="27">
        <f t="shared" si="15"/>
        <v>0</v>
      </c>
      <c r="K94" s="27">
        <f t="shared" si="15"/>
        <v>0</v>
      </c>
      <c r="L94" s="27">
        <f t="shared" si="15"/>
        <v>0</v>
      </c>
      <c r="M94" s="27">
        <f t="shared" si="15"/>
        <v>0</v>
      </c>
      <c r="N94" s="27">
        <f t="shared" si="15"/>
        <v>0</v>
      </c>
      <c r="O94" s="27">
        <f t="shared" si="15"/>
        <v>0</v>
      </c>
      <c r="P94" s="27">
        <f t="shared" si="15"/>
        <v>0</v>
      </c>
      <c r="Q94" s="27">
        <f t="shared" si="15"/>
        <v>0</v>
      </c>
      <c r="R94" s="27">
        <f t="shared" si="15"/>
        <v>0</v>
      </c>
      <c r="S94" s="27">
        <f t="shared" si="15"/>
        <v>0</v>
      </c>
      <c r="T94" s="27">
        <f t="shared" si="15"/>
        <v>0</v>
      </c>
      <c r="U94" s="27">
        <f t="shared" si="15"/>
        <v>0</v>
      </c>
      <c r="V94" s="27">
        <f>SUM(V89:V93)/5</f>
        <v>0</v>
      </c>
    </row>
    <row r="95" spans="1:22" x14ac:dyDescent="0.35">
      <c r="A95" s="44" t="s">
        <v>106</v>
      </c>
      <c r="B95" s="19"/>
      <c r="C95" s="20"/>
      <c r="D95" s="20"/>
      <c r="E95" s="20"/>
      <c r="F95" s="20"/>
      <c r="G95" s="20"/>
      <c r="H95" s="20"/>
      <c r="I95" s="20"/>
      <c r="J95" s="20"/>
      <c r="K95" s="20"/>
      <c r="L95" s="20"/>
      <c r="M95" s="20"/>
      <c r="N95" s="20"/>
      <c r="O95" s="20"/>
      <c r="P95" s="20"/>
      <c r="Q95" s="20"/>
      <c r="R95" s="20"/>
      <c r="S95" s="20"/>
      <c r="T95" s="20"/>
      <c r="U95" s="20"/>
      <c r="V95" s="21"/>
    </row>
    <row r="96" spans="1:22" x14ac:dyDescent="0.35">
      <c r="A96" s="45" t="s">
        <v>107</v>
      </c>
      <c r="B96" s="23"/>
      <c r="C96" s="23"/>
      <c r="D96" s="23"/>
      <c r="E96" s="23"/>
      <c r="F96" s="23"/>
      <c r="G96" s="23"/>
      <c r="H96" s="23"/>
      <c r="I96" s="23"/>
      <c r="J96" s="23"/>
      <c r="K96" s="23"/>
      <c r="L96" s="23"/>
      <c r="M96" s="23"/>
      <c r="N96" s="23"/>
      <c r="O96" s="23"/>
      <c r="P96" s="23"/>
      <c r="Q96" s="23"/>
      <c r="R96" s="23"/>
      <c r="S96" s="23"/>
      <c r="T96" s="23"/>
      <c r="U96" s="23"/>
      <c r="V96" s="24">
        <f>(SUM(IF(B96&gt;0,1,0)+ IF(C96&gt;0,1,0)+IF(D96&gt;0,1,0)+IF(E96&gt;0,1,0)+IF(F96&gt;0,1,0)+IF(G96&gt;0,1,0)+IF(H96&gt;0,1,0)+IF(I96&gt;0,1,0)+IF(J96&gt;0,1,0)+IF(K96&gt;0,1,0)+IF(L96&gt;0,1,0)+IF(M96&gt;0,1,0)+IF(N96&gt;0,1,0)+IF(O96&gt;0,1,0)+IF(P96&gt;0,1,0)+IF(Q96&gt;0,1,0)+IF(R96&gt;0,1,0)+IF(S96&gt;0,1,0)+IF(T96&gt;0,1,0)+IF(U96&gt;0,1,0)))</f>
        <v>0</v>
      </c>
    </row>
    <row r="97" spans="1:22" x14ac:dyDescent="0.35">
      <c r="A97" s="46" t="s">
        <v>108</v>
      </c>
      <c r="B97" s="23"/>
      <c r="C97" s="23"/>
      <c r="D97" s="23"/>
      <c r="E97" s="23"/>
      <c r="F97" s="23"/>
      <c r="G97" s="23"/>
      <c r="H97" s="23"/>
      <c r="I97" s="23"/>
      <c r="J97" s="23"/>
      <c r="K97" s="23"/>
      <c r="L97" s="23"/>
      <c r="M97" s="23"/>
      <c r="N97" s="23"/>
      <c r="O97" s="23"/>
      <c r="P97" s="23"/>
      <c r="Q97" s="23"/>
      <c r="R97" s="23"/>
      <c r="S97" s="23"/>
      <c r="T97" s="23"/>
      <c r="U97" s="23"/>
      <c r="V97" s="24">
        <f>(SUM(IF(B97&gt;0,1,0)+ IF(C97&gt;0,1,0)+IF(D97&gt;0,1,0)+IF(E97&gt;0,1,0)+IF(F97&gt;0,1,0)+IF(G97&gt;0,1,0)+IF(H97&gt;0,1,0)+IF(I97&gt;0,1,0)+IF(J97&gt;0,1,0)+IF(K97&gt;0,1,0)+IF(L97&gt;0,1,0)+IF(M97&gt;0,1,0)+IF(N97&gt;0,1,0)+IF(O97&gt;0,1,0)+IF(P97&gt;0,1,0)+IF(Q97&gt;0,1,0)+IF(R97&gt;0,1,0)+IF(S97&gt;0,1,0)+IF(T97&gt;0,1,0)+IF(U97&gt;0,1,0)))</f>
        <v>0</v>
      </c>
    </row>
    <row r="98" spans="1:22" ht="15" thickBot="1" x14ac:dyDescent="0.4">
      <c r="A98" s="49" t="s">
        <v>109</v>
      </c>
      <c r="B98" s="23"/>
      <c r="C98" s="23"/>
      <c r="D98" s="23"/>
      <c r="E98" s="23"/>
      <c r="F98" s="23"/>
      <c r="G98" s="23"/>
      <c r="H98" s="23"/>
      <c r="I98" s="23"/>
      <c r="J98" s="23"/>
      <c r="K98" s="23"/>
      <c r="L98" s="23"/>
      <c r="M98" s="23"/>
      <c r="N98" s="23"/>
      <c r="O98" s="23"/>
      <c r="P98" s="23"/>
      <c r="Q98" s="23"/>
      <c r="R98" s="23"/>
      <c r="S98" s="23"/>
      <c r="T98" s="23"/>
      <c r="U98" s="23"/>
      <c r="V98" s="24">
        <f>(SUM(IF(B98&gt;0,1,0)+ IF(C98&gt;0,1,0)+IF(D98&gt;0,1,0)+IF(E98&gt;0,1,0)+IF(F98&gt;0,1,0)+IF(G98&gt;0,1,0)+IF(H98&gt;0,1,0)+IF(I98&gt;0,1,0)+IF(J98&gt;0,1,0)+IF(K98&gt;0,1,0)+IF(L98&gt;0,1,0)+IF(M98&gt;0,1,0)+IF(N98&gt;0,1,0)+IF(O98&gt;0,1,0)+IF(P98&gt;0,1,0)+IF(Q98&gt;0,1,0)+IF(R98&gt;0,1,0)+IF(S98&gt;0,1,0)+IF(T98&gt;0,1,0)+IF(U98&gt;0,1,0)))</f>
        <v>0</v>
      </c>
    </row>
    <row r="99" spans="1:22" ht="15" thickBot="1" x14ac:dyDescent="0.4">
      <c r="A99" s="26" t="s">
        <v>36</v>
      </c>
      <c r="B99" s="27">
        <f t="shared" ref="B99:U99" si="16">(SUM(IF(B96&gt;0,1,0)+IF(B97&gt;0,1,0)+IF(B98&gt;0,1,0)))/3</f>
        <v>0</v>
      </c>
      <c r="C99" s="27">
        <f t="shared" si="16"/>
        <v>0</v>
      </c>
      <c r="D99" s="27">
        <f t="shared" si="16"/>
        <v>0</v>
      </c>
      <c r="E99" s="27">
        <f t="shared" si="16"/>
        <v>0</v>
      </c>
      <c r="F99" s="27">
        <f t="shared" si="16"/>
        <v>0</v>
      </c>
      <c r="G99" s="27">
        <f t="shared" si="16"/>
        <v>0</v>
      </c>
      <c r="H99" s="27">
        <f t="shared" si="16"/>
        <v>0</v>
      </c>
      <c r="I99" s="27">
        <f t="shared" si="16"/>
        <v>0</v>
      </c>
      <c r="J99" s="27">
        <f t="shared" si="16"/>
        <v>0</v>
      </c>
      <c r="K99" s="27">
        <f t="shared" si="16"/>
        <v>0</v>
      </c>
      <c r="L99" s="27">
        <f t="shared" si="16"/>
        <v>0</v>
      </c>
      <c r="M99" s="27">
        <f t="shared" si="16"/>
        <v>0</v>
      </c>
      <c r="N99" s="27">
        <f t="shared" si="16"/>
        <v>0</v>
      </c>
      <c r="O99" s="27">
        <f t="shared" si="16"/>
        <v>0</v>
      </c>
      <c r="P99" s="27">
        <f t="shared" si="16"/>
        <v>0</v>
      </c>
      <c r="Q99" s="27">
        <f t="shared" si="16"/>
        <v>0</v>
      </c>
      <c r="R99" s="27">
        <f t="shared" si="16"/>
        <v>0</v>
      </c>
      <c r="S99" s="27">
        <f t="shared" si="16"/>
        <v>0</v>
      </c>
      <c r="T99" s="27">
        <f t="shared" si="16"/>
        <v>0</v>
      </c>
      <c r="U99" s="27">
        <f t="shared" si="16"/>
        <v>0</v>
      </c>
      <c r="V99" s="27">
        <f>SUM(V96:V98)/3</f>
        <v>0</v>
      </c>
    </row>
  </sheetData>
  <mergeCells count="4">
    <mergeCell ref="J1:V1"/>
    <mergeCell ref="J2:V2"/>
    <mergeCell ref="A3:B4"/>
    <mergeCell ref="Q5:V5"/>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101DA49-230B-4195-ABCB-E593A219D5BC}">
          <x14:formula1>
            <xm:f>Sheet1!$A$1:$A$4</xm:f>
          </x14:formula1>
          <xm:sqref>B54:U56 B28:U37 B22:U25 B15:U19 B9:U12 B40:U43 B46:U51 B75:U80 B66:U72 B59:U63 B83:U86 B89:U93 B96:U98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Kylie Kidby</dc:creator>
  <cp:lastModifiedBy>Rachael Wykes</cp:lastModifiedBy>
  <dcterms:created xsi:type="dcterms:W3CDTF">2023-08-21T03:44:08Z</dcterms:created>
  <dcterms:modified xsi:type="dcterms:W3CDTF">2023-08-27T22:02:08Z</dcterms:modified>
</cp:coreProperties>
</file>